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192" windowHeight="8448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<sst xmlns="http://schemas.openxmlformats.org/spreadsheetml/2006/main" count="967" uniqueCount="890">
  <si>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</si>
  <si>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</si>
  <si>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</si>
  <si>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</si>
  <si>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</si>
  <si>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</si>
  <si>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</si>
  <si>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</si>
  <si>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</si>
  <si>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</si>
  <si>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</si>
  <si>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</si>
  <si>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</si>
  <si>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</si>
  <si>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</si>
  <si>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</si>
  <si>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</si>
  <si>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</si>
  <si>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</si>
  <si>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</si>
  <si>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</si>
  <si>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</si>
  <si>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</si>
  <si>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</si>
  <si>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</si>
  <si>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</si>
  <si>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</si>
  <si>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</si>
  <si>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</si>
  <si>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</si>
  <si>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</si>
  <si>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</si>
  <si>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</si>
  <si>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</si>
  <si>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</si>
  <si>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</si>
  <si>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</si>
  <si>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</si>
  <si>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</si>
  <si>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</si>
  <si>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</si>
  <si>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</si>
  <si>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</si>
  <si>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</si>
  <si>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</si>
  <si>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</si>
  <si>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</si>
  <si>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</si>
  <si>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</si>
  <si>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</si>
  <si>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</si>
  <si>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</si>
  <si>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</si>
  <si>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</si>
  <si>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</si>
  <si>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</si>
  <si>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</si>
  <si>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</si>
  <si>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</si>
  <si>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</si>
  <si>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</si>
  <si>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</si>
  <si>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</si>
  <si>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</si>
  <si>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</si>
  <si>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</si>
  <si>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</si>
  <si>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</si>
  <si>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</si>
  <si>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</si>
  <si>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</si>
  <si>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</si>
  <si>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</si>
  <si>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</si>
  <si>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</si>
  <si>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</si>
  <si>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</si>
  <si>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</si>
  <si>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</si>
  <si>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</si>
  <si>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</si>
  <si>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</si>
  <si>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</si>
  <si>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</si>
  <si>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</si>
  <si>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</si>
  <si>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</si>
  <si>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</si>
  <si>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</si>
  <si>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</si>
  <si>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</si>
  <si>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</si>
  <si>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</si>
  <si>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</si>
  <si>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</si>
  <si>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</si>
  <si>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</si>
  <si>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</si>
  <si>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</si>
  <si>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</si>
  <si>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</si>
  <si>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</si>
  <si>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</si>
  <si>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</si>
  <si>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</si>
  <si>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</si>
  <si>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</si>
  <si>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</si>
  <si>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</si>
  <si>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</si>
  <si>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</si>
  <si>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</si>
  <si>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</si>
  <si>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</si>
  <si>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</si>
  <si>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</si>
  <si>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</si>
  <si>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</si>
  <si>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</si>
  <si>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</si>
  <si>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</si>
  <si>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</si>
  <si>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</si>
  <si>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</si>
  <si>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</si>
  <si>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</si>
  <si>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</si>
  <si>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</si>
  <si>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</si>
  <si>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</si>
  <si>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</si>
  <si>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</si>
  <si>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</si>
  <si>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</si>
  <si>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</si>
  <si>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</si>
  <si>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</si>
  <si>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</si>
  <si>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</si>
  <si>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</si>
  <si>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</si>
  <si>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</si>
  <si>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</si>
  <si>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</si>
  <si>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</si>
  <si>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</si>
  <si>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</si>
  <si>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</si>
  <si>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</si>
  <si>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</si>
  <si>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</si>
  <si>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</si>
  <si>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</si>
  <si>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</si>
  <si>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</si>
  <si>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</si>
  <si>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</si>
  <si>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</si>
  <si>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</si>
  <si>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</si>
  <si>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</si>
  <si>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</si>
  <si>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</si>
  <si>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</si>
  <si>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</si>
  <si>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</si>
  <si>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</si>
  <si>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</si>
  <si>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</si>
  <si>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</si>
  <si>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</si>
  <si>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</si>
  <si>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</si>
  <si>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</si>
  <si>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</si>
  <si>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</si>
  <si>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</si>
  <si>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</si>
  <si>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</si>
  <si>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</si>
  <si>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</si>
  <si>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</si>
  <si>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</si>
  <si>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</si>
  <si>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</si>
  <si>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</si>
  <si>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</si>
  <si>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</si>
  <si>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</si>
  <si>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</si>
  <si>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</si>
  <si>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</si>
  <si>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</si>
  <si>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</si>
  <si>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</si>
  <si>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</si>
  <si>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</si>
  <si>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</si>
  <si>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</si>
  <si>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</si>
  <si>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</si>
  <si>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</si>
  <si>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</si>
  <si>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</si>
  <si>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</si>
  <si>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</si>
  <si>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</si>
  <si>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</si>
  <si>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</si>
  <si>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</si>
  <si>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</si>
  <si>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</si>
  <si>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</si>
  <si>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</si>
  <si>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</si>
  <si>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</si>
  <si>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</si>
  <si>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</si>
  <si>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</si>
  <si>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</si>
  <si>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</si>
  <si>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</si>
  <si>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</si>
  <si>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</si>
  <si>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</si>
  <si>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</si>
  <si>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</si>
  <si>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</si>
  <si>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</si>
  <si>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</si>
  <si>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</si>
  <si>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</si>
  <si>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</si>
  <si>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</si>
  <si>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</si>
  <si>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</si>
  <si>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</si>
  <si>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</si>
  <si>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</si>
  <si>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</si>
  <si>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</si>
  <si>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</si>
  <si>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</si>
  <si>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</si>
  <si>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</si>
  <si>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</si>
  <si>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</si>
  <si>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</si>
  <si>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</si>
  <si>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</si>
  <si>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</si>
  <si>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</si>
  <si>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</si>
  <si>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</si>
  <si>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</si>
  <si>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</si>
  <si>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</si>
  <si>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</si>
  <si>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</si>
  <si>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</si>
  <si>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</si>
  <si>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</si>
  <si>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</si>
  <si>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</si>
  <si>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</si>
  <si>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</si>
  <si>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</si>
  <si>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</si>
  <si>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</si>
  <si>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</si>
  <si>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</si>
  <si>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</si>
  <si>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</si>
  <si>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</si>
  <si>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</si>
  <si>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</si>
  <si>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</si>
  <si>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</si>
  <si>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</si>
  <si>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</si>
  <si>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</si>
  <si>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</si>
  <si>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</si>
  <si>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</si>
  <si>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 xml:space="preserve">PRORAČUNSKI KORISNIK: </t>
  </si>
  <si>
    <t>VLASTITA DJELATNOST</t>
  </si>
  <si>
    <t>OSTALO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</si>
  <si>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</si>
  <si>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</si>
  <si>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</si>
  <si>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</si>
  <si>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</si>
  <si>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</si>
  <si>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</si>
  <si>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</si>
  <si>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</si>
  <si>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</si>
  <si>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</si>
  <si>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</si>
  <si>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</si>
  <si>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</si>
  <si>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</si>
  <si>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</si>
  <si>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</si>
  <si>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</si>
  <si>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</si>
  <si>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</si>
  <si>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</si>
  <si>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</si>
  <si>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</si>
  <si>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</si>
  <si>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</si>
  <si>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</si>
  <si>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</si>
  <si>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</si>
  <si>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</si>
  <si>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</si>
  <si>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</si>
  <si>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</si>
  <si>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</si>
  <si>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</si>
  <si>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</si>
  <si>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</si>
  <si>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</si>
  <si>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</si>
  <si>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</si>
  <si>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</si>
  <si>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</si>
  <si>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</si>
  <si>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</si>
  <si>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</si>
  <si>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</si>
  <si>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</si>
  <si>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</si>
  <si>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</si>
  <si>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</si>
  <si>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</si>
  <si>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</si>
  <si>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</si>
  <si>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</si>
  <si>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</si>
  <si>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</si>
  <si>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</si>
  <si>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</si>
  <si>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</si>
  <si>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</si>
  <si>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</si>
  <si>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</si>
  <si>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</si>
  <si>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</si>
  <si>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</si>
  <si>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</si>
  <si>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</si>
  <si>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</si>
  <si>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</si>
  <si>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</si>
  <si>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</si>
  <si>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</si>
  <si>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</si>
  <si>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</si>
  <si>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</si>
  <si>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</si>
  <si>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</si>
  <si>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</si>
  <si>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</si>
  <si>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</si>
  <si>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</si>
  <si>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</si>
  <si>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</si>
  <si>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</si>
  <si>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</si>
  <si>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</si>
  <si>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</si>
  <si>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</si>
  <si>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</si>
  <si>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</si>
  <si>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</si>
  <si>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</si>
  <si>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</si>
  <si>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</si>
  <si>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</si>
  <si>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</si>
  <si>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</si>
  <si>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</si>
  <si>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</si>
  <si>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</si>
  <si>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</si>
  <si>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</si>
  <si>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</si>
  <si>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</si>
  <si>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</si>
  <si>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</si>
  <si>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</si>
  <si>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</si>
  <si>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</si>
  <si>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</si>
  <si>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</si>
  <si>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</si>
  <si>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</si>
  <si>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</si>
  <si>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</si>
  <si>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</si>
  <si>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</si>
  <si>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</si>
  <si>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</si>
  <si>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</si>
  <si>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</si>
  <si>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</si>
  <si>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</si>
  <si>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</si>
  <si>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</si>
  <si>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</si>
  <si>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</si>
  <si>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</si>
  <si>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</si>
  <si>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</si>
  <si>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</si>
  <si>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</si>
  <si>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</si>
  <si>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</si>
  <si>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</si>
  <si>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</si>
  <si>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</si>
  <si>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</si>
  <si>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</si>
  <si>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</si>
  <si>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</si>
  <si>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</si>
  <si>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</si>
  <si>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</si>
  <si>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</si>
  <si>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</si>
  <si>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</si>
  <si>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</si>
  <si>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</si>
  <si>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</si>
  <si>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</si>
  <si>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</si>
  <si>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</si>
  <si>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</si>
  <si>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</si>
  <si>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</si>
  <si>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</si>
  <si>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</si>
  <si>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</si>
  <si>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</si>
  <si>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</si>
  <si>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</si>
  <si>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</si>
  <si>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</si>
  <si>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</si>
  <si>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</si>
  <si>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</si>
  <si>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</si>
  <si>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</si>
  <si>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</si>
  <si>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</si>
  <si>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</si>
  <si>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</si>
  <si>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</si>
  <si>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</si>
  <si>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</si>
  <si>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</si>
  <si>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</si>
  <si>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</si>
  <si>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</si>
  <si>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</si>
  <si>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</si>
  <si>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</si>
  <si>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</si>
  <si>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</si>
  <si>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</si>
  <si>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</si>
  <si>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</si>
  <si>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</si>
  <si>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</si>
  <si>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</si>
  <si>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</si>
  <si>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</si>
  <si>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</si>
  <si>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</si>
  <si>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</si>
  <si>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</si>
  <si>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</si>
  <si>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</si>
  <si>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</si>
  <si>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</si>
  <si>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</si>
  <si>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</si>
  <si>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</si>
  <si>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</si>
  <si>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</si>
  <si>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</si>
  <si>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</si>
  <si>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</si>
  <si>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</si>
  <si>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</si>
  <si>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</si>
  <si>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</si>
  <si>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</si>
  <si>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</si>
  <si>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</si>
  <si>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</si>
  <si>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</si>
  <si>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</si>
  <si>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</si>
  <si>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</si>
  <si>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</si>
  <si>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</si>
  <si>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</si>
  <si>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</si>
  <si>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</si>
  <si>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</si>
  <si>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</si>
  <si>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</si>
  <si>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</si>
  <si>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</si>
  <si>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</si>
  <si>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</si>
  <si>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</si>
  <si>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</si>
  <si>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</si>
  <si>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</si>
  <si>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</si>
  <si>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</si>
  <si>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</si>
  <si>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</si>
  <si>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</si>
  <si>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</si>
  <si>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</si>
  <si>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</si>
  <si>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</si>
  <si>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</si>
  <si>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</si>
  <si>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</si>
  <si>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</si>
  <si>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</si>
  <si>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</si>
  <si>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</si>
  <si>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</si>
  <si>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</si>
  <si>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</si>
  <si>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</si>
  <si>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</si>
  <si>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</si>
  <si>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</si>
  <si>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</si>
  <si>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</si>
  <si>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</si>
  <si>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</si>
  <si>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</si>
  <si>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</si>
  <si>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</si>
  <si>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</si>
  <si>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</si>
  <si>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</si>
  <si>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</si>
  <si>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</si>
  <si>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</si>
  <si>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</si>
  <si>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</si>
  <si>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</si>
  <si>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</si>
  <si>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</si>
  <si>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</si>
  <si>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</si>
  <si>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</si>
  <si>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</si>
  <si>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</si>
  <si>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</si>
  <si>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</si>
  <si>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</si>
  <si>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</si>
  <si>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</si>
  <si>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</si>
  <si>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</si>
  <si>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</si>
  <si>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</si>
  <si>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</si>
  <si>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</si>
  <si>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</si>
  <si>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</si>
  <si>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</si>
  <si>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</si>
  <si>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</si>
  <si>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</si>
  <si>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</si>
  <si>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</si>
  <si>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</si>
  <si>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</si>
  <si>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</si>
  <si>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</si>
  <si>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</si>
  <si>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</si>
  <si>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</si>
  <si>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</si>
  <si>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</si>
  <si>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</si>
  <si>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</si>
  <si>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</si>
  <si>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</si>
  <si>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</si>
  <si>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</si>
  <si>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</si>
  <si>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</si>
  <si>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</si>
  <si>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</si>
  <si>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</si>
  <si>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</si>
  <si>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</si>
  <si>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</si>
  <si>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</si>
  <si>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</si>
  <si>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</si>
  <si>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</si>
  <si>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</si>
  <si>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</si>
  <si>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</si>
  <si>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</si>
  <si>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</si>
  <si>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</si>
  <si>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</si>
  <si>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</si>
  <si>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</si>
  <si>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</si>
  <si>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</si>
  <si>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</si>
  <si>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</si>
  <si>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</si>
  <si>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</si>
  <si>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</si>
  <si>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</si>
  <si>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</si>
  <si>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</si>
  <si>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</si>
  <si>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</si>
  <si>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</si>
  <si>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</si>
  <si>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</si>
  <si>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</si>
  <si>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</si>
  <si>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</si>
  <si>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</si>
  <si>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</si>
  <si>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</si>
  <si>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</si>
  <si>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</si>
  <si>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</si>
  <si>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</si>
  <si>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</si>
  <si>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</si>
  <si>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</si>
  <si>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</si>
  <si>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</si>
  <si>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</si>
  <si>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</si>
  <si>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</si>
  <si>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</si>
  <si>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</si>
  <si>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</si>
  <si>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</si>
  <si>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</si>
  <si>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</si>
  <si>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</si>
  <si>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</si>
  <si>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</si>
  <si>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</si>
  <si>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</si>
  <si>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</si>
  <si>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</si>
  <si>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</si>
  <si>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</si>
  <si>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</si>
  <si>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</si>
  <si>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</si>
  <si>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</si>
  <si>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</si>
  <si>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</si>
  <si>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</si>
  <si>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</si>
  <si>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</si>
  <si>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</si>
  <si>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</si>
  <si>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</si>
  <si>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</si>
  <si>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</si>
  <si>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</si>
  <si>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</si>
  <si>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</si>
  <si>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</si>
  <si>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</si>
  <si>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</si>
  <si>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</si>
  <si>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</si>
  <si>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</si>
  <si>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</si>
  <si>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</si>
  <si>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</si>
  <si>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</si>
  <si>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</si>
  <si>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</si>
  <si>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</si>
  <si>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</si>
  <si>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</si>
  <si>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</si>
  <si>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</si>
  <si>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</si>
  <si>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</si>
  <si>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</si>
  <si>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</si>
  <si>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</si>
  <si>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</si>
  <si>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</si>
  <si>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</si>
  <si>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</si>
  <si>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</si>
  <si>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</si>
  <si>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</si>
  <si>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</si>
  <si>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</si>
  <si>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</si>
  <si>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</si>
  <si>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</si>
  <si>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</si>
  <si>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</si>
  <si>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</si>
  <si>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</si>
  <si>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</si>
  <si>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</si>
  <si>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</si>
  <si>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</si>
  <si>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</si>
  <si>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</si>
  <si>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</si>
  <si>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</si>
  <si>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</si>
  <si>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</si>
  <si>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</si>
  <si>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</si>
  <si>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</si>
  <si>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</si>
  <si>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</si>
  <si>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</si>
  <si>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</si>
  <si>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</si>
  <si>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</si>
  <si>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</si>
  <si>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</si>
  <si>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</si>
  <si>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</si>
  <si>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</si>
  <si>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</si>
  <si>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</si>
  <si>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</si>
  <si>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</si>
  <si>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</si>
  <si>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</si>
  <si>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</si>
  <si>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</si>
  <si>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</si>
  <si>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</si>
  <si>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</si>
  <si>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</si>
  <si>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</si>
  <si>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</si>
  <si>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</si>
  <si>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</si>
  <si>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</si>
  <si>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</si>
  <si>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</si>
  <si>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</si>
  <si>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</si>
  <si>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</si>
  <si>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</si>
  <si>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</si>
  <si>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</si>
  <si>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</si>
  <si>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</si>
  <si>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</si>
  <si>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</si>
  <si>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</si>
  <si>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</si>
  <si>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</si>
  <si>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</si>
  <si>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</si>
  <si>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</si>
  <si>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</si>
  <si>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</si>
  <si>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</si>
  <si>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</si>
  <si>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</si>
  <si>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</si>
  <si>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</si>
  <si>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</si>
  <si>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</si>
  <si>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</si>
  <si>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</si>
  <si>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</si>
  <si>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</si>
  <si>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</si>
  <si>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</si>
  <si>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</si>
  <si>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</si>
  <si>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</si>
  <si>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</si>
  <si>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</si>
  <si>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</si>
  <si>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</si>
  <si>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</si>
  <si>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</si>
  <si>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</si>
  <si>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</si>
  <si>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</si>
  <si>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</si>
  <si>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</si>
  <si>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</si>
  <si>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</si>
  <si>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</si>
  <si>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</si>
  <si>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</si>
  <si>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</si>
  <si>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</si>
  <si>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</si>
  <si>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</si>
  <si>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</si>
  <si>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</si>
  <si>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</si>
  <si>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</si>
  <si>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</si>
  <si>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</si>
  <si>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</si>
  <si>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</si>
  <si>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</si>
  <si>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</si>
  <si>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</si>
  <si>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</si>
  <si>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</si>
  <si>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</si>
  <si>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</si>
  <si>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</si>
  <si>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</si>
  <si>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</si>
  <si>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</si>
  <si>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</si>
  <si>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</si>
  <si>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</si>
  <si>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</si>
  <si>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</si>
  <si>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</si>
  <si>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</si>
  <si>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</si>
  <si>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</si>
  <si>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</si>
  <si>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</si>
  <si>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</si>
  <si>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</si>
  <si>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</si>
  <si>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</si>
  <si>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</si>
  <si>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</si>
  <si>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</si>
  <si>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</si>
  <si>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</si>
  <si>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</si>
  <si>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</si>
  <si>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</si>
  <si>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</si>
  <si>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</si>
  <si>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</si>
  <si>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</si>
  <si>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</si>
  <si>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</si>
  <si>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</si>
  <si>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</si>
  <si>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</si>
  <si>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</si>
  <si>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</si>
  <si>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</si>
  <si>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</si>
  <si>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</si>
  <si>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</si>
  <si>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</si>
  <si>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</si>
  <si>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</si>
  <si>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</si>
  <si>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</si>
  <si>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</si>
  <si>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</si>
  <si>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ŠKOLA LIKOVNIH UMJETNOSTI</t>
  </si>
  <si>
    <t>MINISTARSTVA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</si>
</sst>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42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42" applyNumberFormat="1" applyFont="1" applyFill="1" applyBorder="1" applyAlignment="1" applyProtection="1">
      <alignment wrapText="1"/>
      <protection/>
    </xf>
    <xf numFmtId="3" fontId="12" fillId="35" borderId="10" xfId="42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42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42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42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42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42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42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42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42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42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8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42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8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42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42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8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8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8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8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9" applyFont="1" applyFill="1" applyBorder="1" applyAlignment="1" applyProtection="1">
      <alignment horizontal="center" vertical="center"/>
      <protection locked="0"/>
    </xf>
    <xf numFmtId="1" fontId="23" fillId="47" borderId="10" xfId="57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7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7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49" borderId="20" xfId="59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49" borderId="21" xfId="59" applyFont="1" applyFill="1" applyBorder="1" applyAlignment="1" applyProtection="1">
      <alignment horizontal="left" vertical="center"/>
      <protection locked="0"/>
    </xf>
    <xf numFmtId="0" fontId="20" fillId="49" borderId="20" xfId="59" applyFont="1" applyFill="1" applyBorder="1" applyAlignment="1" applyProtection="1">
      <alignment horizontal="left" vertical="center"/>
      <protection/>
    </xf>
    <xf numFmtId="0" fontId="20" fillId="49" borderId="21" xfId="59" applyFont="1" applyFill="1" applyBorder="1" applyAlignment="1" applyProtection="1">
      <alignment horizontal="left" vertical="center"/>
      <protection/>
    </xf>
    <xf numFmtId="49" fontId="20" fillId="50" borderId="20" xfId="57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3" fontId="11" fillId="0" borderId="20" xfId="42" applyFont="1" applyBorder="1" applyAlignment="1" applyProtection="1">
      <alignment horizontal="center" vertical="center"/>
      <protection locked="0"/>
    </xf>
    <xf numFmtId="43" fontId="11" fillId="0" borderId="21" xfId="42" applyFont="1" applyBorder="1" applyAlignment="1" applyProtection="1">
      <alignment horizontal="center" vertical="center"/>
      <protection locked="0"/>
    </xf>
    <xf numFmtId="43" fontId="11" fillId="0" borderId="23" xfId="42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rmal_Sheet1_OBRASCI  01-06-2011-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643">
      <selection activeCell="H660" sqref="H660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284</v>
      </c>
      <c r="C2" s="111" t="s">
        <v>888</v>
      </c>
      <c r="D2" s="111"/>
      <c r="E2" s="111"/>
      <c r="F2" s="111"/>
      <c r="G2" s="111"/>
      <c r="H2" s="111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07" t="s">
        <v>287</v>
      </c>
      <c r="B4" s="107"/>
      <c r="C4" s="107"/>
      <c r="D4" s="107"/>
      <c r="E4" s="107"/>
      <c r="F4" s="107"/>
      <c r="G4" s="107"/>
      <c r="H4" s="107"/>
    </row>
    <row r="5" spans="1:8" ht="16.5" customHeight="1">
      <c r="A5" s="108"/>
      <c r="B5" s="108"/>
      <c r="C5" s="108"/>
      <c r="D5" s="108"/>
      <c r="E5" s="108"/>
      <c r="F5" s="108"/>
      <c r="G5" s="108"/>
      <c r="H5" s="108"/>
    </row>
    <row r="6" spans="5:8" ht="12" customHeight="1">
      <c r="E6" s="36"/>
      <c r="F6" s="36"/>
      <c r="G6" s="109" t="s">
        <v>252</v>
      </c>
      <c r="H6" s="110"/>
    </row>
    <row r="7" spans="1:8" ht="21.75" customHeight="1">
      <c r="A7" s="115" t="s">
        <v>253</v>
      </c>
      <c r="B7" s="117" t="s">
        <v>254</v>
      </c>
      <c r="C7" s="115" t="s">
        <v>255</v>
      </c>
      <c r="D7" s="112" t="s">
        <v>249</v>
      </c>
      <c r="E7" s="113"/>
      <c r="F7" s="113"/>
      <c r="G7" s="113"/>
      <c r="H7" s="114"/>
    </row>
    <row r="8" spans="1:8" s="40" customFormat="1" ht="33.75" customHeight="1">
      <c r="A8" s="116"/>
      <c r="B8" s="118"/>
      <c r="C8" s="116"/>
      <c r="D8" s="37" t="s">
        <v>889</v>
      </c>
      <c r="E8" s="37" t="s">
        <v>250</v>
      </c>
      <c r="F8" s="38" t="s">
        <v>285</v>
      </c>
      <c r="G8" s="37" t="s">
        <v>286</v>
      </c>
      <c r="H8" s="39" t="s">
        <v>251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99" t="s">
        <v>361</v>
      </c>
      <c r="B10" s="102"/>
      <c r="C10" s="102"/>
      <c r="D10" s="102"/>
      <c r="E10" s="102"/>
      <c r="F10" s="102"/>
      <c r="G10" s="102"/>
      <c r="H10" s="102"/>
    </row>
    <row r="11" spans="1:8" s="50" customFormat="1" ht="12">
      <c r="A11" s="46">
        <v>6</v>
      </c>
      <c r="B11" s="46" t="s">
        <v>362</v>
      </c>
      <c r="C11" s="47">
        <v>1</v>
      </c>
      <c r="D11" s="11">
        <f>D12+D49+D57+D77+D100+D117+D124+D129</f>
        <v>4722836</v>
      </c>
      <c r="E11" s="11">
        <f>E12+E49+E57+E77+E100+E117+E124+E129</f>
        <v>966078</v>
      </c>
      <c r="F11" s="12">
        <f>F12+F49+F57+F77+F100+F117+F124+F129</f>
        <v>0</v>
      </c>
      <c r="G11" s="12">
        <f>G12+G49+G57+G77+G100+G117+G124+G129</f>
        <v>84056</v>
      </c>
      <c r="H11" s="12">
        <f>H12+H49+H57+H77+H100+H117+H124+H129</f>
        <v>5772970</v>
      </c>
    </row>
    <row r="12" spans="1:8" s="55" customFormat="1" ht="14.25" customHeight="1">
      <c r="A12" s="51">
        <v>61</v>
      </c>
      <c r="B12" s="52" t="s">
        <v>363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364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256</v>
      </c>
      <c r="C14" s="62">
        <v>4</v>
      </c>
      <c r="D14" s="63">
        <v>0</v>
      </c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365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257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258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259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260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261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366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367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262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263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264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265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266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368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267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268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269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369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370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371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270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271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372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373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272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374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375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376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273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274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377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275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276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277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378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379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380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381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382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383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384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385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18">
      <c r="A57" s="51">
        <v>63</v>
      </c>
      <c r="B57" s="52" t="s">
        <v>386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0</v>
      </c>
      <c r="H57" s="13">
        <f>H58+H61+H66+H71+H74</f>
        <v>0</v>
      </c>
    </row>
    <row r="58" spans="1:8" s="65" customFormat="1" ht="12" customHeight="1">
      <c r="A58" s="56">
        <v>631</v>
      </c>
      <c r="B58" s="57" t="s">
        <v>387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278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279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388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280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281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389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390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391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0</v>
      </c>
      <c r="H66" s="15">
        <f>SUM(H67:H70)</f>
        <v>0</v>
      </c>
    </row>
    <row r="67" spans="1:8" s="55" customFormat="1" ht="12" customHeight="1">
      <c r="A67" s="61">
        <v>6331</v>
      </c>
      <c r="B67" s="61" t="s">
        <v>282</v>
      </c>
      <c r="C67" s="62">
        <v>57</v>
      </c>
      <c r="D67" s="63">
        <v>0</v>
      </c>
      <c r="E67" s="63">
        <v>0</v>
      </c>
      <c r="F67" s="64">
        <v>0</v>
      </c>
      <c r="G67" s="64">
        <v>0</v>
      </c>
      <c r="H67" s="22">
        <f>SUM(D67:G67)</f>
        <v>0</v>
      </c>
    </row>
    <row r="68" spans="1:8" s="55" customFormat="1" ht="12" customHeight="1">
      <c r="A68" s="61">
        <v>6332</v>
      </c>
      <c r="B68" s="61" t="s">
        <v>283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392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393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394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0</v>
      </c>
      <c r="H71" s="15">
        <f>SUM(H72:H73)</f>
        <v>0</v>
      </c>
    </row>
    <row r="72" spans="1:8" s="55" customFormat="1" ht="12" customHeight="1">
      <c r="A72" s="61">
        <v>6341</v>
      </c>
      <c r="B72" s="61" t="s">
        <v>395</v>
      </c>
      <c r="C72" s="62">
        <v>62</v>
      </c>
      <c r="D72" s="63">
        <v>0</v>
      </c>
      <c r="E72" s="63">
        <v>0</v>
      </c>
      <c r="F72" s="64">
        <v>0</v>
      </c>
      <c r="G72" s="64">
        <v>0</v>
      </c>
      <c r="H72" s="22">
        <f>SUM(D72:G72)</f>
        <v>0</v>
      </c>
    </row>
    <row r="73" spans="1:8" s="55" customFormat="1" ht="12" customHeight="1">
      <c r="A73" s="61">
        <v>6342</v>
      </c>
      <c r="B73" s="61" t="s">
        <v>396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397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398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399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">
      <c r="A77" s="51">
        <v>64</v>
      </c>
      <c r="B77" s="52" t="s">
        <v>400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4473</v>
      </c>
      <c r="H77" s="13">
        <f>H78+H86+H92</f>
        <v>4473</v>
      </c>
    </row>
    <row r="78" spans="1:8" s="55" customFormat="1" ht="12.75" customHeight="1">
      <c r="A78" s="56">
        <v>641</v>
      </c>
      <c r="B78" s="57" t="s">
        <v>401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73</v>
      </c>
      <c r="H78" s="15">
        <f>SUM(H79:H85)</f>
        <v>73</v>
      </c>
    </row>
    <row r="79" spans="1:8" s="55" customFormat="1" ht="12.75" customHeight="1">
      <c r="A79" s="61">
        <v>6412</v>
      </c>
      <c r="B79" s="61" t="s">
        <v>288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289</v>
      </c>
      <c r="C80" s="62">
        <v>70</v>
      </c>
      <c r="D80" s="63">
        <v>0</v>
      </c>
      <c r="E80" s="63">
        <v>0</v>
      </c>
      <c r="F80" s="64">
        <v>0</v>
      </c>
      <c r="G80" s="64">
        <v>73</v>
      </c>
      <c r="H80" s="22">
        <f t="shared" si="1"/>
        <v>73</v>
      </c>
    </row>
    <row r="81" spans="1:8" s="55" customFormat="1" ht="12" customHeight="1">
      <c r="A81" s="61">
        <v>6414</v>
      </c>
      <c r="B81" s="61" t="s">
        <v>290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402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291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403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292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404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4400</v>
      </c>
      <c r="H86" s="15">
        <f>SUM(H87:H91)</f>
        <v>4400</v>
      </c>
    </row>
    <row r="87" spans="1:8" s="55" customFormat="1" ht="12" customHeight="1">
      <c r="A87" s="61">
        <v>6421</v>
      </c>
      <c r="B87" s="61" t="s">
        <v>293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294</v>
      </c>
      <c r="C88" s="62">
        <v>78</v>
      </c>
      <c r="D88" s="63">
        <v>0</v>
      </c>
      <c r="E88" s="63">
        <v>0</v>
      </c>
      <c r="F88" s="64">
        <v>0</v>
      </c>
      <c r="G88" s="64">
        <v>4400</v>
      </c>
      <c r="H88" s="22">
        <f t="shared" si="1"/>
        <v>4400</v>
      </c>
    </row>
    <row r="89" spans="1:8" s="65" customFormat="1" ht="12">
      <c r="A89" s="61">
        <v>6423</v>
      </c>
      <c r="B89" s="61" t="s">
        <v>405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296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295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406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407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408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409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">
      <c r="A96" s="61">
        <v>6434</v>
      </c>
      <c r="B96" s="61" t="s">
        <v>410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411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412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413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414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0</v>
      </c>
      <c r="G100" s="13">
        <f>G101+G106+G113</f>
        <v>79583</v>
      </c>
      <c r="H100" s="13">
        <f>H101+H106+H113</f>
        <v>79583</v>
      </c>
    </row>
    <row r="101" spans="1:8" s="55" customFormat="1" ht="12" customHeight="1">
      <c r="A101" s="56">
        <v>651</v>
      </c>
      <c r="B101" s="57" t="s">
        <v>415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297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298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416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417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418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0</v>
      </c>
      <c r="G106" s="15">
        <f>SUM(G107:G112)</f>
        <v>79583</v>
      </c>
      <c r="H106" s="15">
        <f>SUM(H107:H112)</f>
        <v>79583</v>
      </c>
    </row>
    <row r="107" spans="1:8" s="55" customFormat="1" ht="12" customHeight="1">
      <c r="A107" s="61">
        <v>6521</v>
      </c>
      <c r="B107" s="61" t="s">
        <v>299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419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300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301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302</v>
      </c>
      <c r="C111" s="62">
        <v>101</v>
      </c>
      <c r="D111" s="63">
        <v>0</v>
      </c>
      <c r="E111" s="63">
        <v>0</v>
      </c>
      <c r="F111" s="64">
        <v>0</v>
      </c>
      <c r="G111" s="64">
        <v>79583</v>
      </c>
      <c r="H111" s="22">
        <f t="shared" si="2"/>
        <v>79583</v>
      </c>
    </row>
    <row r="112" spans="1:8" s="55" customFormat="1" ht="12" customHeight="1">
      <c r="A112" s="61">
        <v>6527</v>
      </c>
      <c r="B112" s="61" t="s">
        <v>420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421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422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423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424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425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0</v>
      </c>
      <c r="G117" s="13">
        <f>G118+G121</f>
        <v>0</v>
      </c>
      <c r="H117" s="13">
        <f>H118+H121</f>
        <v>0</v>
      </c>
    </row>
    <row r="118" spans="1:8" s="65" customFormat="1" ht="12">
      <c r="A118" s="56">
        <v>661</v>
      </c>
      <c r="B118" s="57" t="s">
        <v>426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0</v>
      </c>
      <c r="G118" s="15">
        <f>G119+G120</f>
        <v>0</v>
      </c>
      <c r="H118" s="15">
        <f>H119+H120</f>
        <v>0</v>
      </c>
    </row>
    <row r="119" spans="1:8" s="65" customFormat="1" ht="12" customHeight="1">
      <c r="A119" s="61">
        <v>6614</v>
      </c>
      <c r="B119" s="61" t="s">
        <v>427</v>
      </c>
      <c r="C119" s="62">
        <v>109</v>
      </c>
      <c r="D119" s="63">
        <v>0</v>
      </c>
      <c r="E119" s="63">
        <v>0</v>
      </c>
      <c r="F119" s="64">
        <v>0</v>
      </c>
      <c r="G119" s="64">
        <v>0</v>
      </c>
      <c r="H119" s="22">
        <f>SUM(D119:G119)</f>
        <v>0</v>
      </c>
    </row>
    <row r="120" spans="1:8" s="65" customFormat="1" ht="12" customHeight="1">
      <c r="A120" s="61">
        <v>6615</v>
      </c>
      <c r="B120" s="61" t="s">
        <v>428</v>
      </c>
      <c r="C120" s="62">
        <v>110</v>
      </c>
      <c r="D120" s="63">
        <v>0</v>
      </c>
      <c r="E120" s="63">
        <v>0</v>
      </c>
      <c r="F120" s="64">
        <v>0</v>
      </c>
      <c r="G120" s="64">
        <v>0</v>
      </c>
      <c r="H120" s="22">
        <f>SUM(D120:G120)</f>
        <v>0</v>
      </c>
    </row>
    <row r="121" spans="1:8" s="65" customFormat="1" ht="12" customHeight="1">
      <c r="A121" s="56">
        <v>663</v>
      </c>
      <c r="B121" s="57" t="s">
        <v>429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0</v>
      </c>
      <c r="H121" s="15">
        <f>H122+H123</f>
        <v>0</v>
      </c>
    </row>
    <row r="122" spans="1:8" s="65" customFormat="1" ht="15.75" customHeight="1">
      <c r="A122" s="61">
        <v>6631</v>
      </c>
      <c r="B122" s="61" t="s">
        <v>305</v>
      </c>
      <c r="C122" s="62">
        <v>112</v>
      </c>
      <c r="D122" s="63">
        <v>0</v>
      </c>
      <c r="E122" s="63">
        <v>0</v>
      </c>
      <c r="F122" s="64">
        <v>0</v>
      </c>
      <c r="G122" s="64">
        <v>0</v>
      </c>
      <c r="H122" s="22">
        <f>SUM(D122:G122)</f>
        <v>0</v>
      </c>
    </row>
    <row r="123" spans="1:8" s="65" customFormat="1" ht="12">
      <c r="A123" s="61">
        <v>6632</v>
      </c>
      <c r="B123" s="61" t="s">
        <v>306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430</v>
      </c>
      <c r="C124" s="53">
        <v>114</v>
      </c>
      <c r="D124" s="13">
        <f>D125</f>
        <v>4722836</v>
      </c>
      <c r="E124" s="13">
        <f>E125</f>
        <v>966078</v>
      </c>
      <c r="F124" s="13">
        <f>F125</f>
        <v>0</v>
      </c>
      <c r="G124" s="13">
        <f>G125</f>
        <v>0</v>
      </c>
      <c r="H124" s="13">
        <f>H125</f>
        <v>5688914</v>
      </c>
    </row>
    <row r="125" spans="1:8" s="55" customFormat="1" ht="18">
      <c r="A125" s="56">
        <v>671</v>
      </c>
      <c r="B125" s="57" t="s">
        <v>431</v>
      </c>
      <c r="C125" s="58">
        <v>115</v>
      </c>
      <c r="D125" s="14">
        <f>SUM(D126:D128)</f>
        <v>4722836</v>
      </c>
      <c r="E125" s="14">
        <f>SUM(E126:E128)</f>
        <v>966078</v>
      </c>
      <c r="F125" s="15">
        <f>SUM(F126:F128)</f>
        <v>0</v>
      </c>
      <c r="G125" s="15">
        <f>SUM(G126:G128)</f>
        <v>0</v>
      </c>
      <c r="H125" s="15">
        <f>SUM(H126:H128)</f>
        <v>5688914</v>
      </c>
    </row>
    <row r="126" spans="1:8" s="55" customFormat="1" ht="12" customHeight="1">
      <c r="A126" s="61">
        <v>6711</v>
      </c>
      <c r="B126" s="61" t="s">
        <v>307</v>
      </c>
      <c r="C126" s="62">
        <v>116</v>
      </c>
      <c r="D126" s="63">
        <v>4722836</v>
      </c>
      <c r="E126" s="63">
        <v>966078</v>
      </c>
      <c r="F126" s="64">
        <v>0</v>
      </c>
      <c r="G126" s="64">
        <v>0</v>
      </c>
      <c r="H126" s="22">
        <f>SUM(D126:G126)</f>
        <v>5688914</v>
      </c>
    </row>
    <row r="127" spans="1:8" s="55" customFormat="1" ht="12" customHeight="1">
      <c r="A127" s="61">
        <v>6712</v>
      </c>
      <c r="B127" s="61" t="s">
        <v>432</v>
      </c>
      <c r="C127" s="62">
        <v>117</v>
      </c>
      <c r="D127" s="63">
        <v>0</v>
      </c>
      <c r="E127" s="63">
        <v>0</v>
      </c>
      <c r="F127" s="64">
        <v>0</v>
      </c>
      <c r="G127" s="64">
        <v>0</v>
      </c>
      <c r="H127" s="22">
        <f>SUM(D127:G127)</f>
        <v>0</v>
      </c>
    </row>
    <row r="128" spans="1:8" s="55" customFormat="1" ht="12" customHeight="1">
      <c r="A128" s="61">
        <v>6713</v>
      </c>
      <c r="B128" s="61" t="s">
        <v>433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434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0</v>
      </c>
      <c r="G129" s="13">
        <f>G130+G140</f>
        <v>0</v>
      </c>
      <c r="H129" s="13">
        <f>H130+H140</f>
        <v>0</v>
      </c>
    </row>
    <row r="130" spans="1:8" ht="12.75" customHeight="1">
      <c r="A130" s="56">
        <v>681</v>
      </c>
      <c r="B130" s="57" t="s">
        <v>435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436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303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437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438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439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440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441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442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304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443</v>
      </c>
      <c r="C140" s="58">
        <v>130</v>
      </c>
      <c r="D140" s="14">
        <f>D141</f>
        <v>0</v>
      </c>
      <c r="E140" s="14">
        <f>E141</f>
        <v>0</v>
      </c>
      <c r="F140" s="15">
        <f>F141</f>
        <v>0</v>
      </c>
      <c r="G140" s="15">
        <f>G141</f>
        <v>0</v>
      </c>
      <c r="H140" s="15">
        <f>H141</f>
        <v>0</v>
      </c>
    </row>
    <row r="141" spans="1:8" s="55" customFormat="1" ht="12" customHeight="1">
      <c r="A141" s="61">
        <v>6831</v>
      </c>
      <c r="B141" s="61" t="s">
        <v>444</v>
      </c>
      <c r="C141" s="62">
        <v>131</v>
      </c>
      <c r="D141" s="63">
        <v>0</v>
      </c>
      <c r="E141" s="63">
        <v>0</v>
      </c>
      <c r="F141" s="64">
        <v>0</v>
      </c>
      <c r="G141" s="64">
        <v>0</v>
      </c>
      <c r="H141" s="22">
        <f>SUM(D141:G141)</f>
        <v>0</v>
      </c>
    </row>
    <row r="142" spans="1:8" s="55" customFormat="1" ht="12">
      <c r="A142" s="46">
        <v>3</v>
      </c>
      <c r="B142" s="46" t="s">
        <v>445</v>
      </c>
      <c r="C142" s="47">
        <v>132</v>
      </c>
      <c r="D142" s="11">
        <f>D143+D155+D188+D207+D215+D227+D234</f>
        <v>4689166</v>
      </c>
      <c r="E142" s="11">
        <f>E143+E155+E188+E207+E215+E227+E234</f>
        <v>966078</v>
      </c>
      <c r="F142" s="12">
        <f>F143+F155+F188+F207+F215+F227+F234</f>
        <v>0</v>
      </c>
      <c r="G142" s="12">
        <f>G143+G155+G188+G207+G215+G227+G234</f>
        <v>45791</v>
      </c>
      <c r="H142" s="12">
        <f>H143+H155+H188+H207+H215+H227+H234</f>
        <v>5701035</v>
      </c>
    </row>
    <row r="143" spans="1:8" s="55" customFormat="1" ht="12" customHeight="1">
      <c r="A143" s="51">
        <v>31</v>
      </c>
      <c r="B143" s="52" t="s">
        <v>446</v>
      </c>
      <c r="C143" s="53">
        <v>133</v>
      </c>
      <c r="D143" s="13">
        <f>D144+D149+D151</f>
        <v>4664230</v>
      </c>
      <c r="E143" s="13">
        <f>E144+E149+E151</f>
        <v>0</v>
      </c>
      <c r="F143" s="13">
        <f>F144+F149+F151</f>
        <v>0</v>
      </c>
      <c r="G143" s="13">
        <f>G144+G149+G151</f>
        <v>0</v>
      </c>
      <c r="H143" s="13">
        <f>H144+H149+H151</f>
        <v>4664230</v>
      </c>
    </row>
    <row r="144" spans="1:8" s="55" customFormat="1" ht="12" customHeight="1">
      <c r="A144" s="56">
        <v>311</v>
      </c>
      <c r="B144" s="57" t="s">
        <v>447</v>
      </c>
      <c r="C144" s="58">
        <v>134</v>
      </c>
      <c r="D144" s="14">
        <f>SUM(D145:D148)</f>
        <v>3954062</v>
      </c>
      <c r="E144" s="14">
        <f>SUM(E145:E148)</f>
        <v>0</v>
      </c>
      <c r="F144" s="15">
        <f>SUM(F145:F148)</f>
        <v>0</v>
      </c>
      <c r="G144" s="15">
        <f>SUM(G145:G148)</f>
        <v>0</v>
      </c>
      <c r="H144" s="15">
        <f>SUM(H145:H148)</f>
        <v>3954062</v>
      </c>
    </row>
    <row r="145" spans="1:8" s="55" customFormat="1" ht="12" customHeight="1">
      <c r="A145" s="61">
        <v>3111</v>
      </c>
      <c r="B145" s="61" t="s">
        <v>308</v>
      </c>
      <c r="C145" s="62">
        <v>135</v>
      </c>
      <c r="D145" s="63">
        <v>3938475</v>
      </c>
      <c r="E145" s="63">
        <v>0</v>
      </c>
      <c r="F145" s="64">
        <v>0</v>
      </c>
      <c r="G145" s="64">
        <v>0</v>
      </c>
      <c r="H145" s="22">
        <f>SUM(D145:G145)</f>
        <v>3938475</v>
      </c>
    </row>
    <row r="146" spans="1:8" s="55" customFormat="1" ht="12" customHeight="1">
      <c r="A146" s="61">
        <v>3112</v>
      </c>
      <c r="B146" s="61" t="s">
        <v>309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310</v>
      </c>
      <c r="C147" s="62">
        <v>137</v>
      </c>
      <c r="D147" s="63">
        <v>15587</v>
      </c>
      <c r="E147" s="63">
        <v>0</v>
      </c>
      <c r="F147" s="64">
        <v>0</v>
      </c>
      <c r="G147" s="64">
        <v>0</v>
      </c>
      <c r="H147" s="22">
        <f>SUM(D147:G147)</f>
        <v>15587</v>
      </c>
    </row>
    <row r="148" spans="1:8" s="55" customFormat="1" ht="12" customHeight="1">
      <c r="A148" s="61">
        <v>3114</v>
      </c>
      <c r="B148" s="61" t="s">
        <v>311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448</v>
      </c>
      <c r="C149" s="58">
        <v>139</v>
      </c>
      <c r="D149" s="14">
        <f>D150</f>
        <v>52073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52073</v>
      </c>
    </row>
    <row r="150" spans="1:8" s="55" customFormat="1" ht="12" customHeight="1">
      <c r="A150" s="61">
        <v>3121</v>
      </c>
      <c r="B150" s="61" t="s">
        <v>312</v>
      </c>
      <c r="C150" s="62">
        <v>140</v>
      </c>
      <c r="D150" s="63">
        <v>52073</v>
      </c>
      <c r="E150" s="63">
        <v>0</v>
      </c>
      <c r="F150" s="64">
        <v>0</v>
      </c>
      <c r="G150" s="64">
        <v>0</v>
      </c>
      <c r="H150" s="22">
        <f>SUM(D150:G150)</f>
        <v>52073</v>
      </c>
    </row>
    <row r="151" spans="1:8" s="55" customFormat="1" ht="12" customHeight="1">
      <c r="A151" s="56">
        <v>313</v>
      </c>
      <c r="B151" s="57" t="s">
        <v>449</v>
      </c>
      <c r="C151" s="58">
        <v>141</v>
      </c>
      <c r="D151" s="14">
        <f>SUM(D152:D154)</f>
        <v>658095</v>
      </c>
      <c r="E151" s="14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658095</v>
      </c>
    </row>
    <row r="152" spans="1:8" s="55" customFormat="1" ht="12" customHeight="1">
      <c r="A152" s="61">
        <v>3131</v>
      </c>
      <c r="B152" s="61" t="s">
        <v>450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451</v>
      </c>
      <c r="C153" s="62">
        <v>143</v>
      </c>
      <c r="D153" s="63">
        <v>588830</v>
      </c>
      <c r="E153" s="63">
        <v>0</v>
      </c>
      <c r="F153" s="64">
        <v>0</v>
      </c>
      <c r="G153" s="64">
        <v>0</v>
      </c>
      <c r="H153" s="22">
        <f>SUM(D153:G153)</f>
        <v>588830</v>
      </c>
    </row>
    <row r="154" spans="1:8" s="55" customFormat="1" ht="12" customHeight="1">
      <c r="A154" s="61">
        <v>3133</v>
      </c>
      <c r="B154" s="61" t="s">
        <v>385</v>
      </c>
      <c r="C154" s="62">
        <v>144</v>
      </c>
      <c r="D154" s="63">
        <v>69265</v>
      </c>
      <c r="E154" s="63">
        <v>0</v>
      </c>
      <c r="F154" s="64">
        <v>0</v>
      </c>
      <c r="G154" s="64">
        <v>0</v>
      </c>
      <c r="H154" s="22">
        <f>SUM(D154:G154)</f>
        <v>69265</v>
      </c>
    </row>
    <row r="155" spans="1:8" s="55" customFormat="1" ht="12" customHeight="1">
      <c r="A155" s="51">
        <v>32</v>
      </c>
      <c r="B155" s="52" t="s">
        <v>452</v>
      </c>
      <c r="C155" s="53">
        <v>145</v>
      </c>
      <c r="D155" s="13">
        <f>D156+D161+D169+D179+D181</f>
        <v>24936</v>
      </c>
      <c r="E155" s="13">
        <f>E156+E161+E169+E179+E181</f>
        <v>964478</v>
      </c>
      <c r="F155" s="13">
        <f>F156+F161+F169+F179+F181</f>
        <v>0</v>
      </c>
      <c r="G155" s="13">
        <f>G156+G161+G169+G179+G181</f>
        <v>45614</v>
      </c>
      <c r="H155" s="13">
        <f>H156+H161+H169+H179+H181</f>
        <v>1035028</v>
      </c>
    </row>
    <row r="156" spans="1:8" s="55" customFormat="1" ht="12" customHeight="1">
      <c r="A156" s="56">
        <v>321</v>
      </c>
      <c r="B156" s="57" t="s">
        <v>453</v>
      </c>
      <c r="C156" s="58">
        <v>146</v>
      </c>
      <c r="D156" s="14">
        <f>SUM(D157:D160)</f>
        <v>1635</v>
      </c>
      <c r="E156" s="14">
        <f>SUM(E157:E160)</f>
        <v>157652</v>
      </c>
      <c r="F156" s="15">
        <f>SUM(F157:F160)</f>
        <v>0</v>
      </c>
      <c r="G156" s="15">
        <f>SUM(G157:G160)</f>
        <v>23344</v>
      </c>
      <c r="H156" s="15">
        <f>SUM(H157:H160)</f>
        <v>182631</v>
      </c>
    </row>
    <row r="157" spans="1:8" s="55" customFormat="1" ht="12" customHeight="1">
      <c r="A157" s="61">
        <v>3211</v>
      </c>
      <c r="B157" s="61" t="s">
        <v>313</v>
      </c>
      <c r="C157" s="62">
        <v>147</v>
      </c>
      <c r="D157" s="63">
        <v>1635</v>
      </c>
      <c r="E157" s="63">
        <v>13697</v>
      </c>
      <c r="F157" s="64">
        <v>0</v>
      </c>
      <c r="G157" s="64">
        <v>23294</v>
      </c>
      <c r="H157" s="22">
        <f>SUM(D157:G157)</f>
        <v>38626</v>
      </c>
    </row>
    <row r="158" spans="1:8" s="55" customFormat="1" ht="12" customHeight="1">
      <c r="A158" s="61">
        <v>3212</v>
      </c>
      <c r="B158" s="61" t="s">
        <v>314</v>
      </c>
      <c r="C158" s="62">
        <v>148</v>
      </c>
      <c r="D158" s="63">
        <v>0</v>
      </c>
      <c r="E158" s="63">
        <v>137800</v>
      </c>
      <c r="F158" s="64">
        <v>0</v>
      </c>
      <c r="G158" s="64">
        <v>0</v>
      </c>
      <c r="H158" s="22">
        <f>SUM(D158:G158)</f>
        <v>137800</v>
      </c>
    </row>
    <row r="159" spans="1:8" s="55" customFormat="1" ht="12" customHeight="1">
      <c r="A159" s="61">
        <v>3213</v>
      </c>
      <c r="B159" s="61" t="s">
        <v>315</v>
      </c>
      <c r="C159" s="62">
        <v>149</v>
      </c>
      <c r="D159" s="63">
        <v>0</v>
      </c>
      <c r="E159" s="63">
        <v>4469</v>
      </c>
      <c r="F159" s="64">
        <v>0</v>
      </c>
      <c r="G159" s="64">
        <v>50</v>
      </c>
      <c r="H159" s="22">
        <f>SUM(D159:G159)</f>
        <v>4519</v>
      </c>
    </row>
    <row r="160" spans="1:8" s="55" customFormat="1" ht="12" customHeight="1">
      <c r="A160" s="61">
        <v>3214</v>
      </c>
      <c r="B160" s="61" t="s">
        <v>454</v>
      </c>
      <c r="C160" s="62">
        <v>150</v>
      </c>
      <c r="D160" s="63">
        <v>0</v>
      </c>
      <c r="E160" s="63">
        <v>1686</v>
      </c>
      <c r="F160" s="64">
        <v>0</v>
      </c>
      <c r="G160" s="64">
        <v>0</v>
      </c>
      <c r="H160" s="22">
        <f>SUM(D160:G160)</f>
        <v>1686</v>
      </c>
    </row>
    <row r="161" spans="1:8" s="55" customFormat="1" ht="12" customHeight="1">
      <c r="A161" s="56">
        <v>322</v>
      </c>
      <c r="B161" s="57" t="s">
        <v>455</v>
      </c>
      <c r="C161" s="58">
        <v>151</v>
      </c>
      <c r="D161" s="14">
        <f>SUM(D162:D168)</f>
        <v>3815</v>
      </c>
      <c r="E161" s="14">
        <f>SUM(E162:E168)</f>
        <v>273231</v>
      </c>
      <c r="F161" s="15">
        <f>SUM(F162:F168)</f>
        <v>0</v>
      </c>
      <c r="G161" s="15">
        <f>SUM(G162:G168)</f>
        <v>7598</v>
      </c>
      <c r="H161" s="15">
        <f>SUM(H162:H168)</f>
        <v>284644</v>
      </c>
    </row>
    <row r="162" spans="1:8" s="55" customFormat="1" ht="12" customHeight="1">
      <c r="A162" s="61">
        <v>3221</v>
      </c>
      <c r="B162" s="61" t="s">
        <v>316</v>
      </c>
      <c r="C162" s="62">
        <v>152</v>
      </c>
      <c r="D162" s="63">
        <v>0</v>
      </c>
      <c r="E162" s="63">
        <v>110844</v>
      </c>
      <c r="F162" s="64">
        <v>0</v>
      </c>
      <c r="G162" s="64">
        <v>0</v>
      </c>
      <c r="H162" s="22">
        <f aca="true" t="shared" si="4" ref="H162:H168">SUM(D162:G162)</f>
        <v>110844</v>
      </c>
    </row>
    <row r="163" spans="1:8" s="65" customFormat="1" ht="12" customHeight="1">
      <c r="A163" s="61">
        <v>3222</v>
      </c>
      <c r="B163" s="61" t="s">
        <v>317</v>
      </c>
      <c r="C163" s="62">
        <v>153</v>
      </c>
      <c r="D163" s="63">
        <v>0</v>
      </c>
      <c r="E163" s="63">
        <v>6284</v>
      </c>
      <c r="F163" s="64"/>
      <c r="G163" s="64">
        <v>0</v>
      </c>
      <c r="H163" s="22">
        <f t="shared" si="4"/>
        <v>6284</v>
      </c>
    </row>
    <row r="164" spans="1:8" s="55" customFormat="1" ht="12" customHeight="1">
      <c r="A164" s="61">
        <v>3223</v>
      </c>
      <c r="B164" s="61" t="s">
        <v>318</v>
      </c>
      <c r="C164" s="62">
        <v>154</v>
      </c>
      <c r="D164" s="63">
        <v>0</v>
      </c>
      <c r="E164" s="63">
        <v>94957</v>
      </c>
      <c r="F164" s="64">
        <v>0</v>
      </c>
      <c r="G164" s="64">
        <v>0</v>
      </c>
      <c r="H164" s="22">
        <f t="shared" si="4"/>
        <v>94957</v>
      </c>
    </row>
    <row r="165" spans="1:8" s="55" customFormat="1" ht="12" customHeight="1">
      <c r="A165" s="61">
        <v>3224</v>
      </c>
      <c r="B165" s="61" t="s">
        <v>456</v>
      </c>
      <c r="C165" s="62">
        <v>155</v>
      </c>
      <c r="D165" s="63">
        <v>0</v>
      </c>
      <c r="E165" s="63">
        <v>31844</v>
      </c>
      <c r="F165" s="64">
        <v>0</v>
      </c>
      <c r="G165" s="64">
        <v>0</v>
      </c>
      <c r="H165" s="22">
        <f t="shared" si="4"/>
        <v>31844</v>
      </c>
    </row>
    <row r="166" spans="1:8" s="55" customFormat="1" ht="12" customHeight="1">
      <c r="A166" s="61">
        <v>3225</v>
      </c>
      <c r="B166" s="61" t="s">
        <v>319</v>
      </c>
      <c r="C166" s="62">
        <v>156</v>
      </c>
      <c r="D166" s="63">
        <v>3815</v>
      </c>
      <c r="E166" s="63">
        <v>29302</v>
      </c>
      <c r="F166" s="64">
        <v>0</v>
      </c>
      <c r="G166" s="64">
        <v>7598</v>
      </c>
      <c r="H166" s="22">
        <f t="shared" si="4"/>
        <v>40715</v>
      </c>
    </row>
    <row r="167" spans="1:8" s="55" customFormat="1" ht="12" customHeight="1">
      <c r="A167" s="61">
        <v>3226</v>
      </c>
      <c r="B167" s="61" t="s">
        <v>320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457</v>
      </c>
      <c r="C168" s="62">
        <v>158</v>
      </c>
      <c r="D168" s="63">
        <v>0</v>
      </c>
      <c r="E168" s="63">
        <v>0</v>
      </c>
      <c r="F168" s="64">
        <v>0</v>
      </c>
      <c r="G168" s="64">
        <v>0</v>
      </c>
      <c r="H168" s="22">
        <f t="shared" si="4"/>
        <v>0</v>
      </c>
    </row>
    <row r="169" spans="1:8" s="55" customFormat="1" ht="12" customHeight="1">
      <c r="A169" s="56">
        <v>323</v>
      </c>
      <c r="B169" s="57" t="s">
        <v>458</v>
      </c>
      <c r="C169" s="58">
        <v>159</v>
      </c>
      <c r="D169" s="14">
        <f>SUM(D170:D178)</f>
        <v>19486</v>
      </c>
      <c r="E169" s="14">
        <f>SUM(E170:E178)</f>
        <v>516274</v>
      </c>
      <c r="F169" s="15">
        <f>SUM(F170:F178)</f>
        <v>0</v>
      </c>
      <c r="G169" s="15">
        <f>SUM(G170:G178)</f>
        <v>12416</v>
      </c>
      <c r="H169" s="15">
        <f>SUM(H170:H178)</f>
        <v>548176</v>
      </c>
    </row>
    <row r="170" spans="1:8" s="55" customFormat="1" ht="12">
      <c r="A170" s="61">
        <v>3231</v>
      </c>
      <c r="B170" s="61" t="s">
        <v>321</v>
      </c>
      <c r="C170" s="62">
        <v>160</v>
      </c>
      <c r="D170" s="63">
        <v>0</v>
      </c>
      <c r="E170" s="63">
        <v>379614</v>
      </c>
      <c r="F170" s="64">
        <v>0</v>
      </c>
      <c r="G170" s="64">
        <v>4311</v>
      </c>
      <c r="H170" s="22">
        <f aca="true" t="shared" si="5" ref="H170:H187">SUM(D170:G170)</f>
        <v>383925</v>
      </c>
    </row>
    <row r="171" spans="1:8" s="55" customFormat="1" ht="12">
      <c r="A171" s="61">
        <v>3232</v>
      </c>
      <c r="B171" s="61" t="s">
        <v>322</v>
      </c>
      <c r="C171" s="62">
        <v>161</v>
      </c>
      <c r="D171" s="63">
        <v>0</v>
      </c>
      <c r="E171" s="63">
        <v>48817</v>
      </c>
      <c r="F171" s="64">
        <v>0</v>
      </c>
      <c r="G171" s="64">
        <v>8105</v>
      </c>
      <c r="H171" s="22">
        <f t="shared" si="5"/>
        <v>56922</v>
      </c>
    </row>
    <row r="172" spans="1:8" s="55" customFormat="1" ht="12">
      <c r="A172" s="61">
        <v>3233</v>
      </c>
      <c r="B172" s="61" t="s">
        <v>323</v>
      </c>
      <c r="C172" s="62">
        <v>162</v>
      </c>
      <c r="D172" s="63">
        <v>0</v>
      </c>
      <c r="E172" s="63">
        <v>0</v>
      </c>
      <c r="F172" s="64">
        <v>0</v>
      </c>
      <c r="G172" s="64">
        <v>0</v>
      </c>
      <c r="H172" s="22">
        <f t="shared" si="5"/>
        <v>0</v>
      </c>
    </row>
    <row r="173" spans="1:8" s="55" customFormat="1" ht="12" customHeight="1">
      <c r="A173" s="61">
        <v>3234</v>
      </c>
      <c r="B173" s="61" t="s">
        <v>324</v>
      </c>
      <c r="C173" s="62">
        <v>163</v>
      </c>
      <c r="D173" s="63">
        <v>0</v>
      </c>
      <c r="E173" s="63">
        <v>32421</v>
      </c>
      <c r="F173" s="64">
        <v>0</v>
      </c>
      <c r="G173" s="64">
        <v>0</v>
      </c>
      <c r="H173" s="22">
        <f t="shared" si="5"/>
        <v>32421</v>
      </c>
    </row>
    <row r="174" spans="1:8" s="55" customFormat="1" ht="12" customHeight="1">
      <c r="A174" s="61">
        <v>3235</v>
      </c>
      <c r="B174" s="61" t="s">
        <v>325</v>
      </c>
      <c r="C174" s="62">
        <v>164</v>
      </c>
      <c r="D174" s="63">
        <v>0</v>
      </c>
      <c r="E174" s="63">
        <v>10800</v>
      </c>
      <c r="F174" s="64">
        <v>0</v>
      </c>
      <c r="G174" s="64">
        <v>0</v>
      </c>
      <c r="H174" s="22">
        <f t="shared" si="5"/>
        <v>10800</v>
      </c>
    </row>
    <row r="175" spans="1:8" s="55" customFormat="1" ht="12" customHeight="1">
      <c r="A175" s="61">
        <v>3236</v>
      </c>
      <c r="B175" s="61" t="s">
        <v>326</v>
      </c>
      <c r="C175" s="62">
        <v>165</v>
      </c>
      <c r="D175" s="63">
        <v>0</v>
      </c>
      <c r="E175" s="63">
        <v>8000</v>
      </c>
      <c r="F175" s="64">
        <v>0</v>
      </c>
      <c r="G175" s="64">
        <v>0</v>
      </c>
      <c r="H175" s="22">
        <f t="shared" si="5"/>
        <v>8000</v>
      </c>
    </row>
    <row r="176" spans="1:8" s="55" customFormat="1" ht="12" customHeight="1">
      <c r="A176" s="61">
        <v>3237</v>
      </c>
      <c r="B176" s="61" t="s">
        <v>327</v>
      </c>
      <c r="C176" s="62">
        <v>166</v>
      </c>
      <c r="D176" s="63">
        <v>19486</v>
      </c>
      <c r="E176" s="63">
        <v>0</v>
      </c>
      <c r="F176" s="64">
        <v>0</v>
      </c>
      <c r="G176" s="64">
        <v>0</v>
      </c>
      <c r="H176" s="22">
        <f t="shared" si="5"/>
        <v>19486</v>
      </c>
    </row>
    <row r="177" spans="1:8" s="55" customFormat="1" ht="12" customHeight="1">
      <c r="A177" s="61">
        <v>3238</v>
      </c>
      <c r="B177" s="61" t="s">
        <v>328</v>
      </c>
      <c r="C177" s="62">
        <v>167</v>
      </c>
      <c r="D177" s="63">
        <v>0</v>
      </c>
      <c r="E177" s="63">
        <v>19856</v>
      </c>
      <c r="F177" s="64">
        <v>0</v>
      </c>
      <c r="G177" s="64">
        <v>0</v>
      </c>
      <c r="H177" s="22">
        <f t="shared" si="5"/>
        <v>19856</v>
      </c>
    </row>
    <row r="178" spans="1:8" s="55" customFormat="1" ht="12" customHeight="1">
      <c r="A178" s="61">
        <v>3239</v>
      </c>
      <c r="B178" s="61" t="s">
        <v>329</v>
      </c>
      <c r="C178" s="62">
        <v>168</v>
      </c>
      <c r="D178" s="63">
        <v>0</v>
      </c>
      <c r="E178" s="63">
        <v>16766</v>
      </c>
      <c r="F178" s="64">
        <v>0</v>
      </c>
      <c r="G178" s="64">
        <v>0</v>
      </c>
      <c r="H178" s="22">
        <f t="shared" si="5"/>
        <v>16766</v>
      </c>
    </row>
    <row r="179" spans="1:8" ht="12.75" customHeight="1">
      <c r="A179" s="56">
        <v>324</v>
      </c>
      <c r="B179" s="57" t="s">
        <v>459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0</v>
      </c>
      <c r="H179" s="15">
        <f>H180</f>
        <v>0</v>
      </c>
    </row>
    <row r="180" spans="1:8" s="65" customFormat="1" ht="12" customHeight="1">
      <c r="A180" s="61">
        <v>3241</v>
      </c>
      <c r="B180" s="61" t="s">
        <v>460</v>
      </c>
      <c r="C180" s="62">
        <v>170</v>
      </c>
      <c r="D180" s="63">
        <v>0</v>
      </c>
      <c r="E180" s="63">
        <v>0</v>
      </c>
      <c r="F180" s="64">
        <v>0</v>
      </c>
      <c r="G180" s="64">
        <v>0</v>
      </c>
      <c r="H180" s="22">
        <f t="shared" si="5"/>
        <v>0</v>
      </c>
    </row>
    <row r="181" spans="1:8" s="55" customFormat="1" ht="12" customHeight="1">
      <c r="A181" s="56">
        <v>329</v>
      </c>
      <c r="B181" s="57" t="s">
        <v>461</v>
      </c>
      <c r="C181" s="58">
        <v>171</v>
      </c>
      <c r="D181" s="14">
        <f>SUM(D182:D187)</f>
        <v>0</v>
      </c>
      <c r="E181" s="14">
        <f>SUM(E182:E187)</f>
        <v>17321</v>
      </c>
      <c r="F181" s="15">
        <f>SUM(F182:F187)</f>
        <v>0</v>
      </c>
      <c r="G181" s="15">
        <f>SUM(G182:G187)</f>
        <v>2256</v>
      </c>
      <c r="H181" s="15">
        <f>SUM(H182:H187)</f>
        <v>19577</v>
      </c>
    </row>
    <row r="182" spans="1:8" s="55" customFormat="1" ht="12" customHeight="1">
      <c r="A182" s="61">
        <v>3291</v>
      </c>
      <c r="B182" s="61" t="s">
        <v>330</v>
      </c>
      <c r="C182" s="62">
        <v>172</v>
      </c>
      <c r="D182" s="63">
        <v>0</v>
      </c>
      <c r="E182" s="63">
        <v>840</v>
      </c>
      <c r="F182" s="64">
        <v>0</v>
      </c>
      <c r="G182" s="64">
        <v>0</v>
      </c>
      <c r="H182" s="22">
        <f t="shared" si="5"/>
        <v>840</v>
      </c>
    </row>
    <row r="183" spans="1:8" s="55" customFormat="1" ht="12" customHeight="1">
      <c r="A183" s="61">
        <v>3292</v>
      </c>
      <c r="B183" s="61" t="s">
        <v>331</v>
      </c>
      <c r="C183" s="62">
        <v>173</v>
      </c>
      <c r="D183" s="63">
        <v>0</v>
      </c>
      <c r="E183" s="63">
        <v>6840</v>
      </c>
      <c r="F183" s="64">
        <v>0</v>
      </c>
      <c r="G183" s="64">
        <v>0</v>
      </c>
      <c r="H183" s="22">
        <f t="shared" si="5"/>
        <v>6840</v>
      </c>
    </row>
    <row r="184" spans="1:8" s="55" customFormat="1" ht="21.75" customHeight="1">
      <c r="A184" s="61">
        <v>3293</v>
      </c>
      <c r="B184" s="61" t="s">
        <v>332</v>
      </c>
      <c r="C184" s="62">
        <v>174</v>
      </c>
      <c r="D184" s="63">
        <v>0</v>
      </c>
      <c r="E184" s="63">
        <v>3490</v>
      </c>
      <c r="F184" s="64">
        <v>0</v>
      </c>
      <c r="G184" s="64">
        <v>1956</v>
      </c>
      <c r="H184" s="22">
        <f t="shared" si="5"/>
        <v>5446</v>
      </c>
    </row>
    <row r="185" spans="1:8" s="55" customFormat="1" ht="12" customHeight="1">
      <c r="A185" s="61">
        <v>3294</v>
      </c>
      <c r="B185" s="61" t="s">
        <v>333</v>
      </c>
      <c r="C185" s="62">
        <v>175</v>
      </c>
      <c r="D185" s="63">
        <v>0</v>
      </c>
      <c r="E185" s="63">
        <v>0</v>
      </c>
      <c r="F185" s="64">
        <v>0</v>
      </c>
      <c r="G185" s="64">
        <v>300</v>
      </c>
      <c r="H185" s="22">
        <f t="shared" si="5"/>
        <v>300</v>
      </c>
    </row>
    <row r="186" spans="1:8" s="55" customFormat="1" ht="12" customHeight="1">
      <c r="A186" s="61">
        <v>3295</v>
      </c>
      <c r="B186" s="61" t="s">
        <v>462</v>
      </c>
      <c r="C186" s="62">
        <v>176</v>
      </c>
      <c r="D186" s="63">
        <v>0</v>
      </c>
      <c r="E186" s="63">
        <v>0</v>
      </c>
      <c r="F186" s="64">
        <v>0</v>
      </c>
      <c r="G186" s="64">
        <v>0</v>
      </c>
      <c r="H186" s="22">
        <f t="shared" si="5"/>
        <v>0</v>
      </c>
    </row>
    <row r="187" spans="1:8" s="55" customFormat="1" ht="12" customHeight="1">
      <c r="A187" s="61">
        <v>3299</v>
      </c>
      <c r="B187" s="61" t="s">
        <v>334</v>
      </c>
      <c r="C187" s="62">
        <v>177</v>
      </c>
      <c r="D187" s="63">
        <v>0</v>
      </c>
      <c r="E187" s="63">
        <v>6151</v>
      </c>
      <c r="F187" s="64">
        <v>0</v>
      </c>
      <c r="G187" s="64">
        <v>0</v>
      </c>
      <c r="H187" s="22">
        <f t="shared" si="5"/>
        <v>6151</v>
      </c>
    </row>
    <row r="188" spans="1:8" s="65" customFormat="1" ht="12" customHeight="1">
      <c r="A188" s="51">
        <v>34</v>
      </c>
      <c r="B188" s="52" t="s">
        <v>463</v>
      </c>
      <c r="C188" s="53">
        <v>178</v>
      </c>
      <c r="D188" s="13">
        <f>D189+D194+D202</f>
        <v>0</v>
      </c>
      <c r="E188" s="13">
        <f>E189+E194+E202</f>
        <v>1600</v>
      </c>
      <c r="F188" s="13">
        <f>F189+F194+F202</f>
        <v>0</v>
      </c>
      <c r="G188" s="13">
        <f>G189+G194+G202</f>
        <v>177</v>
      </c>
      <c r="H188" s="13">
        <f>H189+H194+H202</f>
        <v>1777</v>
      </c>
    </row>
    <row r="189" spans="1:8" s="55" customFormat="1" ht="12" customHeight="1">
      <c r="A189" s="56">
        <v>341</v>
      </c>
      <c r="B189" s="57" t="s">
        <v>464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335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336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337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338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465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466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467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468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469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470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471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235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472</v>
      </c>
      <c r="C202" s="58">
        <v>192</v>
      </c>
      <c r="D202" s="14">
        <f>SUM(D203:D206)</f>
        <v>0</v>
      </c>
      <c r="E202" s="14">
        <f>SUM(E203:E206)</f>
        <v>1600</v>
      </c>
      <c r="F202" s="15">
        <f>SUM(F203:F206)</f>
        <v>0</v>
      </c>
      <c r="G202" s="15">
        <f>SUM(G203:G206)</f>
        <v>177</v>
      </c>
      <c r="H202" s="15">
        <f>SUM(H203:H206)</f>
        <v>1777</v>
      </c>
    </row>
    <row r="203" spans="1:8" s="55" customFormat="1" ht="12" customHeight="1">
      <c r="A203" s="61">
        <v>3431</v>
      </c>
      <c r="B203" s="61" t="s">
        <v>339</v>
      </c>
      <c r="C203" s="62">
        <v>193</v>
      </c>
      <c r="D203" s="63">
        <v>0</v>
      </c>
      <c r="E203" s="63">
        <v>1600</v>
      </c>
      <c r="F203" s="64">
        <v>0</v>
      </c>
      <c r="G203" s="64">
        <v>177</v>
      </c>
      <c r="H203" s="22">
        <f>SUM(D203:G203)</f>
        <v>1777</v>
      </c>
    </row>
    <row r="204" spans="1:8" s="55" customFormat="1" ht="12" customHeight="1">
      <c r="A204" s="61">
        <v>3432</v>
      </c>
      <c r="B204" s="61" t="s">
        <v>473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340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341</v>
      </c>
      <c r="C206" s="62">
        <v>196</v>
      </c>
      <c r="D206" s="63">
        <v>0</v>
      </c>
      <c r="E206" s="63">
        <v>0</v>
      </c>
      <c r="F206" s="64">
        <v>0</v>
      </c>
      <c r="G206" s="64">
        <v>0</v>
      </c>
      <c r="H206" s="22">
        <f>SUM(D206:G206)</f>
        <v>0</v>
      </c>
    </row>
    <row r="207" spans="1:8" s="55" customFormat="1" ht="12" customHeight="1">
      <c r="A207" s="51">
        <v>35</v>
      </c>
      <c r="B207" s="52" t="s">
        <v>474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475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476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342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350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477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343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478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479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480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657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658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481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713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714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715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716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717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718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719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720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721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659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660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722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661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660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723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724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662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663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725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664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665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726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727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666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728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">
      <c r="A245" s="61">
        <v>3834</v>
      </c>
      <c r="B245" s="61" t="s">
        <v>729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730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731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732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733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734</v>
      </c>
      <c r="B250" s="61" t="s">
        <v>667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734</v>
      </c>
      <c r="B251" s="61" t="s">
        <v>668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">
      <c r="A252" s="68" t="s">
        <v>734</v>
      </c>
      <c r="B252" s="69" t="s">
        <v>735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">
      <c r="A253" s="68" t="s">
        <v>734</v>
      </c>
      <c r="B253" s="69" t="s">
        <v>736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">
      <c r="A254" s="71" t="s">
        <v>734</v>
      </c>
      <c r="B254" s="72" t="s">
        <v>737</v>
      </c>
      <c r="C254" s="73">
        <v>244</v>
      </c>
      <c r="D254" s="17">
        <f>D142-D252+D253</f>
        <v>4689166</v>
      </c>
      <c r="E254" s="18">
        <f>E142-E252+E253</f>
        <v>966078</v>
      </c>
      <c r="F254" s="18">
        <f>F142-F252+F253</f>
        <v>0</v>
      </c>
      <c r="G254" s="18">
        <f>G142-G252+G253</f>
        <v>45791</v>
      </c>
      <c r="H254" s="18">
        <f>H142-H252+H253</f>
        <v>5701035</v>
      </c>
    </row>
    <row r="255" spans="1:8" s="55" customFormat="1" ht="12">
      <c r="A255" s="74" t="s">
        <v>734</v>
      </c>
      <c r="B255" s="75" t="s">
        <v>738</v>
      </c>
      <c r="C255" s="76">
        <v>245</v>
      </c>
      <c r="D255" s="19">
        <f>IF(D11&gt;=D254,D11-D254,0)</f>
        <v>33670</v>
      </c>
      <c r="E255" s="19">
        <f>IF(E11&gt;=E254,E11-E254,0)</f>
        <v>0</v>
      </c>
      <c r="F255" s="20">
        <f>IF(F11&gt;=F254,F11-F254,0)</f>
        <v>0</v>
      </c>
      <c r="G255" s="20">
        <f>IF(G11&gt;=G254,G11-G254,0)</f>
        <v>38265</v>
      </c>
      <c r="H255" s="20">
        <f>IF(H11&gt;=H254,H11-H254,0)</f>
        <v>71935</v>
      </c>
    </row>
    <row r="256" spans="1:8" s="55" customFormat="1" ht="12">
      <c r="A256" s="74" t="s">
        <v>734</v>
      </c>
      <c r="B256" s="75" t="s">
        <v>739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669</v>
      </c>
      <c r="C257" s="62">
        <v>247</v>
      </c>
      <c r="D257" s="63">
        <v>0</v>
      </c>
      <c r="E257" s="63">
        <v>0</v>
      </c>
      <c r="F257" s="64">
        <v>0</v>
      </c>
      <c r="G257" s="64">
        <v>36784</v>
      </c>
      <c r="H257" s="22">
        <f>SUM(D257:G257)</f>
        <v>36784</v>
      </c>
    </row>
    <row r="258" spans="1:8" s="55" customFormat="1" ht="12">
      <c r="A258" s="61">
        <v>92221</v>
      </c>
      <c r="B258" s="61" t="s">
        <v>670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671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740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03" t="s">
        <v>741</v>
      </c>
      <c r="B261" s="104"/>
      <c r="C261" s="104"/>
      <c r="D261" s="104"/>
      <c r="E261" s="104"/>
      <c r="F261" s="104"/>
      <c r="G261" s="104"/>
      <c r="H261" s="104">
        <f>SUM(D261,E261,F261,G261)</f>
        <v>0</v>
      </c>
    </row>
    <row r="262" spans="1:8" s="55" customFormat="1" ht="12">
      <c r="A262" s="46">
        <v>7</v>
      </c>
      <c r="B262" s="46" t="s">
        <v>742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0</v>
      </c>
      <c r="H262" s="12">
        <f>H263+H275+H307+H311</f>
        <v>0</v>
      </c>
    </row>
    <row r="263" spans="1:8" s="55" customFormat="1" ht="12">
      <c r="A263" s="51">
        <v>71</v>
      </c>
      <c r="B263" s="52" t="s">
        <v>743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744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745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672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673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746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674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675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">
      <c r="A271" s="61">
        <v>7123</v>
      </c>
      <c r="B271" s="61" t="s">
        <v>676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677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678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679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747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0</v>
      </c>
      <c r="H275" s="13">
        <f>H276+H281+H289+H294+H299+H302</f>
        <v>0</v>
      </c>
    </row>
    <row r="276" spans="1:8" s="55" customFormat="1" ht="12" customHeight="1">
      <c r="A276" s="56">
        <v>721</v>
      </c>
      <c r="B276" s="57" t="s">
        <v>748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0</v>
      </c>
      <c r="H276" s="15">
        <f>SUM(H277:H280)</f>
        <v>0</v>
      </c>
    </row>
    <row r="277" spans="1:8" s="55" customFormat="1" ht="12" customHeight="1">
      <c r="A277" s="61">
        <v>7211</v>
      </c>
      <c r="B277" s="61" t="s">
        <v>680</v>
      </c>
      <c r="C277" s="62">
        <v>266</v>
      </c>
      <c r="D277" s="63">
        <v>0</v>
      </c>
      <c r="E277" s="63">
        <v>0</v>
      </c>
      <c r="F277" s="64">
        <v>0</v>
      </c>
      <c r="G277" s="64">
        <v>0</v>
      </c>
      <c r="H277" s="22">
        <f>SUM(D277:G277)</f>
        <v>0</v>
      </c>
    </row>
    <row r="278" spans="1:8" s="55" customFormat="1" ht="12" customHeight="1">
      <c r="A278" s="61">
        <v>7212</v>
      </c>
      <c r="B278" s="61" t="s">
        <v>681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">
      <c r="A279" s="61">
        <v>7213</v>
      </c>
      <c r="B279" s="61" t="s">
        <v>749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682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750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683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684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">
      <c r="A284" s="61">
        <v>7223</v>
      </c>
      <c r="B284" s="61" t="s">
        <v>685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">
      <c r="A285" s="61">
        <v>7224</v>
      </c>
      <c r="B285" s="61" t="s">
        <v>686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687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688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689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751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690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691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692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693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752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753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754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694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695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755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696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697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2">
      <c r="A302" s="56">
        <v>726</v>
      </c>
      <c r="B302" s="57" t="s">
        <v>756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757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698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699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">
      <c r="A306" s="61">
        <v>7264</v>
      </c>
      <c r="B306" s="61" t="s">
        <v>700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758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759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701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702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">
      <c r="A311" s="51">
        <v>74</v>
      </c>
      <c r="B311" s="52" t="s">
        <v>760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761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703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2">
      <c r="A314" s="46">
        <v>4</v>
      </c>
      <c r="B314" s="46" t="s">
        <v>762</v>
      </c>
      <c r="C314" s="47">
        <v>303</v>
      </c>
      <c r="D314" s="11">
        <f>D315+D329+D363+D369+D372</f>
        <v>3302</v>
      </c>
      <c r="E314" s="11">
        <f>E315+E329+E363+E369+E372</f>
        <v>0</v>
      </c>
      <c r="F314" s="12">
        <f>F315+F329+F363+F369+F372</f>
        <v>0</v>
      </c>
      <c r="G314" s="12">
        <f>G315+G329+G363+G369+G372</f>
        <v>10948</v>
      </c>
      <c r="H314" s="12">
        <f>H315+H329+H363+H369+H372</f>
        <v>14250</v>
      </c>
    </row>
    <row r="315" spans="1:8" s="55" customFormat="1" ht="18">
      <c r="A315" s="51">
        <v>41</v>
      </c>
      <c r="B315" s="52" t="s">
        <v>763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764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745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672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704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765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674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675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676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677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">
      <c r="A325" s="61">
        <v>4125</v>
      </c>
      <c r="B325" s="61" t="s">
        <v>678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679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766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705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767</v>
      </c>
      <c r="C329" s="53">
        <v>318</v>
      </c>
      <c r="D329" s="13">
        <f>D330+D335+D343+D348+D353+D356+D361</f>
        <v>3302</v>
      </c>
      <c r="E329" s="13">
        <f>E330+E335+E343+E348+E353+E356+E361</f>
        <v>0</v>
      </c>
      <c r="F329" s="13">
        <f>F330+F335+F343+F348+F353+F356+F361</f>
        <v>0</v>
      </c>
      <c r="G329" s="13">
        <f>G330+G335+G343+G348+G353+G356+G361</f>
        <v>10948</v>
      </c>
      <c r="H329" s="13">
        <f>H330+H335+H343+H348+H353+H356+H361</f>
        <v>14250</v>
      </c>
    </row>
    <row r="330" spans="1:8" s="55" customFormat="1" ht="12" customHeight="1">
      <c r="A330" s="56">
        <v>421</v>
      </c>
      <c r="B330" s="57" t="s">
        <v>768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680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681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749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682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769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0</v>
      </c>
      <c r="G335" s="15">
        <f>SUM(G336:G342)</f>
        <v>10948</v>
      </c>
      <c r="H335" s="15">
        <f>SUM(H336:H342)</f>
        <v>10948</v>
      </c>
    </row>
    <row r="336" spans="1:8" s="55" customFormat="1" ht="12" customHeight="1">
      <c r="A336" s="61">
        <v>4221</v>
      </c>
      <c r="B336" s="61" t="s">
        <v>683</v>
      </c>
      <c r="C336" s="62">
        <v>325</v>
      </c>
      <c r="D336" s="63">
        <v>0</v>
      </c>
      <c r="E336" s="63">
        <v>0</v>
      </c>
      <c r="F336" s="64">
        <v>0</v>
      </c>
      <c r="G336" s="64">
        <v>0</v>
      </c>
      <c r="H336" s="22">
        <f aca="true" t="shared" si="11" ref="H336:H342">SUM(D336:G336)</f>
        <v>0</v>
      </c>
    </row>
    <row r="337" spans="1:8" s="55" customFormat="1" ht="12" customHeight="1">
      <c r="A337" s="61">
        <v>4222</v>
      </c>
      <c r="B337" s="61" t="s">
        <v>706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685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686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">
      <c r="A340" s="61">
        <v>4225</v>
      </c>
      <c r="B340" s="61" t="s">
        <v>687</v>
      </c>
      <c r="C340" s="62">
        <v>329</v>
      </c>
      <c r="D340" s="63">
        <v>0</v>
      </c>
      <c r="E340" s="63">
        <v>0</v>
      </c>
      <c r="F340" s="64">
        <v>0</v>
      </c>
      <c r="G340" s="64">
        <v>10948</v>
      </c>
      <c r="H340" s="22">
        <f t="shared" si="11"/>
        <v>10948</v>
      </c>
    </row>
    <row r="341" spans="1:8" s="55" customFormat="1" ht="12" customHeight="1">
      <c r="A341" s="61">
        <v>4226</v>
      </c>
      <c r="B341" s="61" t="s">
        <v>688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689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770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">
      <c r="A344" s="61">
        <v>4231</v>
      </c>
      <c r="B344" s="61" t="s">
        <v>690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">
      <c r="A345" s="61">
        <v>4232</v>
      </c>
      <c r="B345" s="61" t="s">
        <v>691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692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693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771</v>
      </c>
      <c r="C348" s="58">
        <v>337</v>
      </c>
      <c r="D348" s="14">
        <f>SUM(D349:D352)</f>
        <v>3302</v>
      </c>
      <c r="E348" s="14">
        <f>SUM(E349:E352)</f>
        <v>0</v>
      </c>
      <c r="F348" s="15">
        <f>SUM(F349:F352)</f>
        <v>0</v>
      </c>
      <c r="G348" s="15">
        <f>SUM(G349:G352)</f>
        <v>0</v>
      </c>
      <c r="H348" s="15">
        <f>SUM(H349:H352)</f>
        <v>3302</v>
      </c>
    </row>
    <row r="349" spans="1:8" s="65" customFormat="1" ht="12">
      <c r="A349" s="61">
        <v>4241</v>
      </c>
      <c r="B349" s="61" t="s">
        <v>772</v>
      </c>
      <c r="C349" s="62">
        <v>338</v>
      </c>
      <c r="D349" s="63">
        <v>3302</v>
      </c>
      <c r="E349" s="63">
        <v>0</v>
      </c>
      <c r="F349" s="64">
        <v>0</v>
      </c>
      <c r="G349" s="64">
        <v>0</v>
      </c>
      <c r="H349" s="22">
        <f>SUM(D349:G349)</f>
        <v>3302</v>
      </c>
    </row>
    <row r="350" spans="1:8" s="55" customFormat="1" ht="12" customHeight="1">
      <c r="A350" s="61">
        <v>4242</v>
      </c>
      <c r="B350" s="61" t="s">
        <v>754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694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695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773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707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697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774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757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698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699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700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775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708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776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">
      <c r="A364" s="56">
        <v>431</v>
      </c>
      <c r="B364" s="57" t="s">
        <v>777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701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702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344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709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">
      <c r="A369" s="51">
        <v>44</v>
      </c>
      <c r="B369" s="52" t="s">
        <v>778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">
      <c r="A370" s="56">
        <v>441</v>
      </c>
      <c r="B370" s="57" t="s">
        <v>779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703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780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781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">
      <c r="A374" s="61">
        <v>4511</v>
      </c>
      <c r="B374" s="61" t="s">
        <v>710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">
      <c r="A375" s="56">
        <v>452</v>
      </c>
      <c r="B375" s="57" t="s">
        <v>782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711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783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712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">
      <c r="A379" s="56">
        <v>454</v>
      </c>
      <c r="B379" s="57" t="s">
        <v>784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351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">
      <c r="A381" s="56">
        <v>458</v>
      </c>
      <c r="B381" s="57" t="s">
        <v>785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">
      <c r="A382" s="61">
        <v>4581</v>
      </c>
      <c r="B382" s="61" t="s">
        <v>352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">
      <c r="A383" s="46" t="s">
        <v>734</v>
      </c>
      <c r="B383" s="46" t="s">
        <v>786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0</v>
      </c>
      <c r="H383" s="12">
        <f>IF(H262&gt;=H314,H262-H314,0)</f>
        <v>0</v>
      </c>
    </row>
    <row r="384" spans="1:8" s="55" customFormat="1" ht="12">
      <c r="A384" s="46" t="s">
        <v>734</v>
      </c>
      <c r="B384" s="46" t="s">
        <v>787</v>
      </c>
      <c r="C384" s="47">
        <v>373</v>
      </c>
      <c r="D384" s="11">
        <f>IF(D314&gt;=D262,D314-D262,0)</f>
        <v>3302</v>
      </c>
      <c r="E384" s="11">
        <f>IF(E314&gt;=E262,E314-E262,0)</f>
        <v>0</v>
      </c>
      <c r="F384" s="12">
        <f>IF(F314&gt;=F262,F314-F262,0)</f>
        <v>0</v>
      </c>
      <c r="G384" s="12">
        <f>IF(G314&gt;=G262,G314-G262,0)</f>
        <v>10948</v>
      </c>
      <c r="H384" s="12">
        <f>IF(H314&gt;=H262,H314-H262,0)</f>
        <v>14250</v>
      </c>
    </row>
    <row r="385" spans="1:8" s="55" customFormat="1" ht="12" customHeight="1">
      <c r="A385" s="61">
        <v>92212</v>
      </c>
      <c r="B385" s="61" t="s">
        <v>353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">
      <c r="A386" s="61">
        <v>92222</v>
      </c>
      <c r="B386" s="61" t="s">
        <v>354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">
      <c r="A387" s="51">
        <v>97</v>
      </c>
      <c r="B387" s="52" t="s">
        <v>355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734</v>
      </c>
      <c r="B388" s="46" t="s">
        <v>788</v>
      </c>
      <c r="C388" s="47">
        <v>377</v>
      </c>
      <c r="D388" s="11">
        <f>D11+D262</f>
        <v>4722836</v>
      </c>
      <c r="E388" s="11">
        <f>E11+E262</f>
        <v>966078</v>
      </c>
      <c r="F388" s="12">
        <f>F11+F262</f>
        <v>0</v>
      </c>
      <c r="G388" s="12">
        <f>G11+G262</f>
        <v>84056</v>
      </c>
      <c r="H388" s="12">
        <f>H11+H262</f>
        <v>5772970</v>
      </c>
    </row>
    <row r="389" spans="1:8" s="55" customFormat="1" ht="12">
      <c r="A389" s="46" t="s">
        <v>734</v>
      </c>
      <c r="B389" s="46" t="s">
        <v>789</v>
      </c>
      <c r="C389" s="47">
        <v>378</v>
      </c>
      <c r="D389" s="11">
        <f>D254+D314</f>
        <v>4692468</v>
      </c>
      <c r="E389" s="11">
        <f>E254+E314</f>
        <v>966078</v>
      </c>
      <c r="F389" s="12">
        <f>F254+F314</f>
        <v>0</v>
      </c>
      <c r="G389" s="12">
        <f>G254+G314</f>
        <v>56739</v>
      </c>
      <c r="H389" s="12">
        <f>H254+H314</f>
        <v>5715285</v>
      </c>
    </row>
    <row r="390" spans="1:8" s="55" customFormat="1" ht="12">
      <c r="A390" s="46" t="s">
        <v>734</v>
      </c>
      <c r="B390" s="46" t="s">
        <v>790</v>
      </c>
      <c r="C390" s="47">
        <v>379</v>
      </c>
      <c r="D390" s="11">
        <f>IF(D388&gt;=D389,D388-D389,0)</f>
        <v>30368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27317</v>
      </c>
      <c r="H390" s="12">
        <f>IF(H388&gt;=H389,H388-H389,0)</f>
        <v>57685</v>
      </c>
    </row>
    <row r="391" spans="1:8" s="55" customFormat="1" ht="12">
      <c r="A391" s="46" t="s">
        <v>734</v>
      </c>
      <c r="B391" s="46" t="s">
        <v>791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0</v>
      </c>
      <c r="G391" s="12">
        <f>IF(G389&gt;=G388,G389-G388,0)</f>
        <v>0</v>
      </c>
      <c r="H391" s="12">
        <f>IF(H389&gt;=H388,H389-H388,0)</f>
        <v>0</v>
      </c>
    </row>
    <row r="392" spans="1:8" s="65" customFormat="1" ht="15" customHeight="1">
      <c r="A392" s="61" t="s">
        <v>792</v>
      </c>
      <c r="B392" s="61" t="s">
        <v>793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0</v>
      </c>
      <c r="F392" s="22">
        <f>IF(F257-F258+F385-F386&gt;=0,F257-F258+F385-F386,0)</f>
        <v>0</v>
      </c>
      <c r="G392" s="22">
        <f>IF(G257-G258+G385-G386&gt;=0,G257-G258+G385-G386,0)</f>
        <v>36784</v>
      </c>
      <c r="H392" s="22">
        <f>SUM(D392:G392)</f>
        <v>36784</v>
      </c>
    </row>
    <row r="393" spans="1:8" s="55" customFormat="1" ht="12" customHeight="1">
      <c r="A393" s="61" t="s">
        <v>792</v>
      </c>
      <c r="B393" s="61" t="s">
        <v>794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356</v>
      </c>
      <c r="B394" s="61" t="s">
        <v>795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03" t="s">
        <v>796</v>
      </c>
      <c r="B395" s="104"/>
      <c r="C395" s="104"/>
      <c r="D395" s="104"/>
      <c r="E395" s="104"/>
      <c r="F395" s="104"/>
      <c r="G395" s="104"/>
      <c r="H395" s="104">
        <f>SUM(D395,E395,F395,G395)</f>
        <v>0</v>
      </c>
    </row>
    <row r="396" spans="1:8" s="55" customFormat="1" ht="18">
      <c r="A396" s="46">
        <v>8</v>
      </c>
      <c r="B396" s="46" t="s">
        <v>797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798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18">
      <c r="A398" s="56">
        <v>811</v>
      </c>
      <c r="B398" s="57" t="s">
        <v>799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357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800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801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802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803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358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29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804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805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">
      <c r="A408" s="61">
        <v>8133</v>
      </c>
      <c r="B408" s="61" t="s">
        <v>806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807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808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">
      <c r="A411" s="61">
        <v>8141</v>
      </c>
      <c r="B411" s="61" t="s">
        <v>809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810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">
      <c r="A413" s="61">
        <v>8153</v>
      </c>
      <c r="B413" s="61" t="s">
        <v>811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812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813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814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">
      <c r="A417" s="61">
        <v>8157</v>
      </c>
      <c r="B417" s="61" t="s">
        <v>815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816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817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818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">
      <c r="A421" s="61">
        <v>8164</v>
      </c>
      <c r="B421" s="61" t="s">
        <v>819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820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821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822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">
      <c r="A425" s="61">
        <v>8171</v>
      </c>
      <c r="B425" s="61" t="s">
        <v>823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">
      <c r="A426" s="61">
        <v>8172</v>
      </c>
      <c r="B426" s="61" t="s">
        <v>824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825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">
      <c r="A428" s="61">
        <v>8174</v>
      </c>
      <c r="B428" s="61" t="s">
        <v>826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">
      <c r="A429" s="61">
        <v>8175</v>
      </c>
      <c r="B429" s="61" t="s">
        <v>827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">
      <c r="A430" s="61">
        <v>8176</v>
      </c>
      <c r="B430" s="61" t="s">
        <v>828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829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">
      <c r="A432" s="51">
        <v>82</v>
      </c>
      <c r="B432" s="52" t="s">
        <v>830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">
      <c r="A433" s="56">
        <v>821</v>
      </c>
      <c r="B433" s="57" t="s">
        <v>831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832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833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834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">
      <c r="A437" s="61">
        <v>8221</v>
      </c>
      <c r="B437" s="61" t="s">
        <v>30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31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835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">
      <c r="A440" s="61">
        <v>8231</v>
      </c>
      <c r="B440" s="61" t="s">
        <v>32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33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">
      <c r="A442" s="56">
        <v>824</v>
      </c>
      <c r="B442" s="57" t="s">
        <v>836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34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">
      <c r="A444" s="61">
        <v>8242</v>
      </c>
      <c r="B444" s="61" t="s">
        <v>35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2">
      <c r="A445" s="51">
        <v>83</v>
      </c>
      <c r="B445" s="52" t="s">
        <v>837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838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">
      <c r="A447" s="61">
        <v>8312</v>
      </c>
      <c r="B447" s="61" t="s">
        <v>839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">
      <c r="A448" s="61">
        <v>8313</v>
      </c>
      <c r="B448" s="61" t="s">
        <v>840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">
      <c r="A449" s="61">
        <v>8314</v>
      </c>
      <c r="B449" s="61" t="s">
        <v>841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842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36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843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844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845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846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37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38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">
      <c r="A458" s="51">
        <v>84</v>
      </c>
      <c r="B458" s="52" t="s">
        <v>847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848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39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849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850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851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349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852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">
      <c r="A466" s="61">
        <v>8423</v>
      </c>
      <c r="B466" s="61" t="s">
        <v>853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854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2">
      <c r="A468" s="56">
        <v>843</v>
      </c>
      <c r="B468" s="57" t="s">
        <v>855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">
      <c r="A469" s="61">
        <v>8431</v>
      </c>
      <c r="B469" s="61" t="s">
        <v>40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856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">
      <c r="A471" s="61">
        <v>8443</v>
      </c>
      <c r="B471" s="61" t="s">
        <v>857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858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859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">
      <c r="A474" s="61">
        <v>8446</v>
      </c>
      <c r="B474" s="61" t="s">
        <v>860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">
      <c r="A475" s="61">
        <v>8447</v>
      </c>
      <c r="B475" s="61" t="s">
        <v>861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862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863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864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">
      <c r="A479" s="61">
        <v>8454</v>
      </c>
      <c r="B479" s="61" t="s">
        <v>865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">
      <c r="A480" s="61">
        <v>8455</v>
      </c>
      <c r="B480" s="61" t="s">
        <v>866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">
      <c r="A481" s="61">
        <v>8456</v>
      </c>
      <c r="B481" s="61" t="s">
        <v>867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868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869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">
      <c r="A484" s="61">
        <v>8472</v>
      </c>
      <c r="B484" s="61" t="s">
        <v>870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871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">
      <c r="A486" s="61">
        <v>8474</v>
      </c>
      <c r="B486" s="61" t="s">
        <v>872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">
      <c r="A487" s="61">
        <v>8475</v>
      </c>
      <c r="B487" s="61" t="s">
        <v>873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">
      <c r="A488" s="61">
        <v>8476</v>
      </c>
      <c r="B488" s="61" t="s">
        <v>874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875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876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877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878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879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880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881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882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883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884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">
      <c r="A499" s="56">
        <v>854</v>
      </c>
      <c r="B499" s="57" t="s">
        <v>885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">
      <c r="A500" s="61">
        <v>8541</v>
      </c>
      <c r="B500" s="61" t="s">
        <v>886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47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887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">
      <c r="A503" s="51">
        <v>51</v>
      </c>
      <c r="B503" s="52" t="s">
        <v>0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1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41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2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">
      <c r="A507" s="61">
        <v>5115</v>
      </c>
      <c r="B507" s="61" t="s">
        <v>3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">
      <c r="A508" s="61">
        <v>5116</v>
      </c>
      <c r="B508" s="61" t="s">
        <v>4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">
      <c r="A510" s="61">
        <v>5121</v>
      </c>
      <c r="B510" s="61" t="s">
        <v>42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43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346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6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7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8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2">
      <c r="A516" s="56">
        <v>514</v>
      </c>
      <c r="B516" s="57" t="s">
        <v>9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44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345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10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11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12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13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14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15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16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17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18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19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20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">
      <c r="A530" s="56">
        <v>517</v>
      </c>
      <c r="B530" s="57" t="s">
        <v>21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22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23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24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25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26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27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28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">
      <c r="A538" s="51">
        <v>52</v>
      </c>
      <c r="B538" s="52" t="s">
        <v>51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">
      <c r="A539" s="56">
        <v>521</v>
      </c>
      <c r="B539" s="57" t="s">
        <v>52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45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53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54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30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31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55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32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33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46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47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">
      <c r="A551" s="51">
        <v>53</v>
      </c>
      <c r="B551" s="52" t="s">
        <v>57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58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839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840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841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2">
      <c r="A556" s="56">
        <v>532</v>
      </c>
      <c r="B556" s="57" t="s">
        <v>59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36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347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60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61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62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48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38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63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18">
      <c r="A565" s="56">
        <v>541</v>
      </c>
      <c r="B565" s="57" t="s">
        <v>64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49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65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66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67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68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69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70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2.75">
      <c r="A573" s="61">
        <v>5424</v>
      </c>
      <c r="B573" s="61" t="s">
        <v>71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72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50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73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74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75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76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77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78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79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348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80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81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82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83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84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85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86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87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88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89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90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91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92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93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193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194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94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195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196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95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197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198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2.75">
      <c r="A606" s="74" t="s">
        <v>734</v>
      </c>
      <c r="B606" s="75" t="s">
        <v>96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2.75">
      <c r="A607" s="74" t="s">
        <v>734</v>
      </c>
      <c r="B607" s="75" t="s">
        <v>97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199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200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734</v>
      </c>
      <c r="B610" s="81" t="s">
        <v>98</v>
      </c>
      <c r="C610" s="82">
        <v>598</v>
      </c>
      <c r="D610" s="23">
        <f>D388+D396</f>
        <v>4722836</v>
      </c>
      <c r="E610" s="23">
        <f>E388+E396</f>
        <v>966078</v>
      </c>
      <c r="F610" s="24">
        <f>F388+F396</f>
        <v>0</v>
      </c>
      <c r="G610" s="24">
        <f>G388+G396</f>
        <v>84056</v>
      </c>
      <c r="H610" s="24">
        <f>H388+H396</f>
        <v>5772970</v>
      </c>
    </row>
    <row r="611" spans="1:8" s="67" customFormat="1" ht="12.75">
      <c r="A611" s="80" t="s">
        <v>734</v>
      </c>
      <c r="B611" s="81" t="s">
        <v>99</v>
      </c>
      <c r="C611" s="82">
        <v>599</v>
      </c>
      <c r="D611" s="23">
        <f>D389+D502</f>
        <v>4692468</v>
      </c>
      <c r="E611" s="23">
        <f>E389+E502</f>
        <v>966078</v>
      </c>
      <c r="F611" s="24">
        <f>F389+F502</f>
        <v>0</v>
      </c>
      <c r="G611" s="24">
        <f>G389+G502</f>
        <v>56739</v>
      </c>
      <c r="H611" s="24">
        <f>H389+H502</f>
        <v>5715285</v>
      </c>
    </row>
    <row r="612" spans="1:8" s="67" customFormat="1" ht="12.75">
      <c r="A612" s="74" t="s">
        <v>734</v>
      </c>
      <c r="B612" s="75" t="s">
        <v>100</v>
      </c>
      <c r="C612" s="76">
        <v>600</v>
      </c>
      <c r="D612" s="19">
        <f>IF(D610&gt;=D611,D610-D611,0)</f>
        <v>30368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27317</v>
      </c>
      <c r="H612" s="20">
        <f>IF(H610&gt;=H611,H610-H611,0)</f>
        <v>57685</v>
      </c>
    </row>
    <row r="613" spans="1:8" s="67" customFormat="1" ht="12.75">
      <c r="A613" s="74" t="s">
        <v>734</v>
      </c>
      <c r="B613" s="75" t="s">
        <v>101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0</v>
      </c>
      <c r="G613" s="20">
        <f>IF(G611&gt;=G610,G611-G610,0)</f>
        <v>0</v>
      </c>
      <c r="H613" s="20">
        <f>IF(H611&gt;=H610,H611-H610,0)</f>
        <v>0</v>
      </c>
    </row>
    <row r="614" spans="1:8" s="67" customFormat="1" ht="22.5" customHeight="1">
      <c r="A614" s="83" t="s">
        <v>201</v>
      </c>
      <c r="B614" s="72" t="s">
        <v>102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0</v>
      </c>
      <c r="F614" s="25">
        <f>IF(F392-F393+F608-F609&gt;=0,F392-F393+F608-F609,0)</f>
        <v>0</v>
      </c>
      <c r="G614" s="25">
        <f>IF(G392-G393+G608-G609&gt;=0,G392-G393+G608-G609,0)</f>
        <v>36784</v>
      </c>
      <c r="H614" s="25">
        <f>IF(H392-H393+H608-H609&gt;=0,H392-H393+H608-H609,0)</f>
        <v>36784</v>
      </c>
    </row>
    <row r="615" spans="1:8" s="67" customFormat="1" ht="21.75" customHeight="1">
      <c r="A615" s="83" t="s">
        <v>202</v>
      </c>
      <c r="B615" s="72" t="s">
        <v>103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734</v>
      </c>
      <c r="B616" s="72" t="s">
        <v>104</v>
      </c>
      <c r="C616" s="73">
        <v>604</v>
      </c>
      <c r="D616" s="27">
        <f>IF(D612+D614-D613-D615&gt;=0,D612+D614-D613-D615,0)</f>
        <v>30368</v>
      </c>
      <c r="E616" s="27">
        <f>IF(E612+E614-E613-E615&gt;=0,E612+E614-E613-E615,0)</f>
        <v>0</v>
      </c>
      <c r="F616" s="28">
        <f>IF(F612+F614-F613-F615&gt;=0,F612+F614-F613-F615,0)</f>
        <v>0</v>
      </c>
      <c r="G616" s="28">
        <f>IF(G612+G614-G613-G615&gt;=0,G612+G614-G613-G615,0)</f>
        <v>64101</v>
      </c>
      <c r="H616" s="28">
        <f>IF(H612+H614-H613-H615&gt;=0,H612+H614-H613-H615,0)</f>
        <v>94469</v>
      </c>
    </row>
    <row r="617" spans="1:8" s="67" customFormat="1" ht="22.5" customHeight="1">
      <c r="A617" s="71" t="s">
        <v>734</v>
      </c>
      <c r="B617" s="72" t="s">
        <v>105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203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05" t="s">
        <v>106</v>
      </c>
      <c r="B619" s="100"/>
      <c r="C619" s="100"/>
      <c r="D619" s="100"/>
      <c r="E619" s="100"/>
      <c r="F619" s="106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107</v>
      </c>
      <c r="C620" s="53">
        <v>607</v>
      </c>
      <c r="D620" s="54">
        <v>0</v>
      </c>
      <c r="E620" s="54">
        <v>0</v>
      </c>
      <c r="F620" s="54">
        <v>0</v>
      </c>
      <c r="G620" s="54">
        <v>22168</v>
      </c>
      <c r="H620" s="13">
        <f>SUM(D620:G620)</f>
        <v>22168</v>
      </c>
    </row>
    <row r="621" spans="1:8" s="67" customFormat="1" ht="22.5" customHeight="1">
      <c r="A621" s="61" t="s">
        <v>655</v>
      </c>
      <c r="B621" s="61" t="s">
        <v>204</v>
      </c>
      <c r="C621" s="62">
        <v>608</v>
      </c>
      <c r="D621" s="63">
        <v>0</v>
      </c>
      <c r="E621" s="63">
        <v>0</v>
      </c>
      <c r="F621" s="64">
        <v>0</v>
      </c>
      <c r="G621" s="64">
        <v>1481904</v>
      </c>
      <c r="H621" s="22">
        <f>SUM(D621:G621)</f>
        <v>1481904</v>
      </c>
    </row>
    <row r="622" spans="1:8" s="67" customFormat="1" ht="23.25" customHeight="1">
      <c r="A622" s="61" t="s">
        <v>656</v>
      </c>
      <c r="B622" s="61" t="s">
        <v>205</v>
      </c>
      <c r="C622" s="62">
        <v>609</v>
      </c>
      <c r="D622" s="63">
        <v>0</v>
      </c>
      <c r="E622" s="63">
        <v>0</v>
      </c>
      <c r="F622" s="64">
        <v>0</v>
      </c>
      <c r="G622" s="64">
        <v>1478749</v>
      </c>
      <c r="H622" s="22">
        <f>SUM(D622:G622)</f>
        <v>1478749</v>
      </c>
    </row>
    <row r="623" spans="1:8" s="67" customFormat="1" ht="12.75">
      <c r="A623" s="51">
        <v>11</v>
      </c>
      <c r="B623" s="52" t="s">
        <v>108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25323</v>
      </c>
      <c r="H623" s="13">
        <f>H620+H621-H622</f>
        <v>25323</v>
      </c>
    </row>
    <row r="624" spans="1:8" s="67" customFormat="1" ht="18">
      <c r="A624" s="61" t="s">
        <v>734</v>
      </c>
      <c r="B624" s="61" t="s">
        <v>206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734</v>
      </c>
      <c r="B625" s="61" t="s">
        <v>109</v>
      </c>
      <c r="C625" s="62">
        <v>612</v>
      </c>
      <c r="D625" s="63">
        <v>0</v>
      </c>
      <c r="E625" s="63">
        <v>0</v>
      </c>
      <c r="F625" s="64">
        <v>0</v>
      </c>
      <c r="G625" s="64">
        <v>49</v>
      </c>
      <c r="H625" s="22">
        <f t="shared" si="21"/>
        <v>49</v>
      </c>
    </row>
    <row r="626" spans="1:8" s="67" customFormat="1" ht="15.75" customHeight="1">
      <c r="A626" s="61" t="s">
        <v>734</v>
      </c>
      <c r="B626" s="61" t="s">
        <v>207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734</v>
      </c>
      <c r="B627" s="61" t="s">
        <v>208</v>
      </c>
      <c r="C627" s="62">
        <v>614</v>
      </c>
      <c r="D627" s="63">
        <v>0</v>
      </c>
      <c r="E627" s="63">
        <v>0</v>
      </c>
      <c r="F627" s="64">
        <v>0</v>
      </c>
      <c r="G627" s="64">
        <v>42</v>
      </c>
      <c r="H627" s="22">
        <f t="shared" si="21"/>
        <v>42</v>
      </c>
    </row>
    <row r="628" spans="1:8" ht="12">
      <c r="A628" s="61" t="s">
        <v>110</v>
      </c>
      <c r="B628" s="61" t="s">
        <v>111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">
      <c r="A629" s="61">
        <v>61315</v>
      </c>
      <c r="B629" s="61" t="s">
        <v>209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">
      <c r="A630" s="61">
        <v>61451</v>
      </c>
      <c r="B630" s="61" t="s">
        <v>210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">
      <c r="A631" s="61">
        <v>61453</v>
      </c>
      <c r="B631" s="61" t="s">
        <v>211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">
      <c r="A632" s="61">
        <v>63311</v>
      </c>
      <c r="B632" s="61" t="s">
        <v>212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">
      <c r="A633" s="61">
        <v>63312</v>
      </c>
      <c r="B633" s="61" t="s">
        <v>112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">
      <c r="A634" s="61">
        <v>63313</v>
      </c>
      <c r="B634" s="61" t="s">
        <v>113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">
      <c r="A635" s="61">
        <v>63314</v>
      </c>
      <c r="B635" s="61" t="s">
        <v>114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">
      <c r="A636" s="61">
        <v>63321</v>
      </c>
      <c r="B636" s="61" t="s">
        <v>213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">
      <c r="A637" s="61">
        <v>63322</v>
      </c>
      <c r="B637" s="61" t="s">
        <v>115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">
      <c r="A638" s="61">
        <v>63323</v>
      </c>
      <c r="B638" s="61" t="s">
        <v>116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">
      <c r="A639" s="61">
        <v>63324</v>
      </c>
      <c r="B639" s="61" t="s">
        <v>117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118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119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120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121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">
      <c r="A644" s="61">
        <v>63414</v>
      </c>
      <c r="B644" s="61" t="s">
        <v>122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">
      <c r="A645" s="61">
        <v>63415</v>
      </c>
      <c r="B645" s="61" t="s">
        <v>123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124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">
      <c r="A647" s="61">
        <v>63424</v>
      </c>
      <c r="B647" s="61" t="s">
        <v>125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">
      <c r="A648" s="61">
        <v>63425</v>
      </c>
      <c r="B648" s="61" t="s">
        <v>126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127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">
      <c r="A650" s="61">
        <v>64191</v>
      </c>
      <c r="B650" s="61" t="s">
        <v>128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">
      <c r="A651" s="61">
        <v>64371</v>
      </c>
      <c r="B651" s="61" t="s">
        <v>129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">
      <c r="A652" s="61">
        <v>64372</v>
      </c>
      <c r="B652" s="61" t="s">
        <v>130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">
      <c r="A653" s="61">
        <v>64373</v>
      </c>
      <c r="B653" s="61" t="s">
        <v>131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">
      <c r="A654" s="61">
        <v>64374</v>
      </c>
      <c r="B654" s="61" t="s">
        <v>132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">
      <c r="A655" s="61">
        <v>64375</v>
      </c>
      <c r="B655" s="61" t="s">
        <v>133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134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135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">
      <c r="A658" s="61">
        <v>65264</v>
      </c>
      <c r="B658" s="61" t="s">
        <v>136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">
      <c r="A659" s="61">
        <v>65265</v>
      </c>
      <c r="B659" s="61" t="s">
        <v>214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">
      <c r="A660" s="84"/>
      <c r="B660" s="85" t="s">
        <v>137</v>
      </c>
      <c r="C660" s="86">
        <v>647</v>
      </c>
      <c r="D660" s="30">
        <f>SUM(D620:D659)</f>
        <v>0</v>
      </c>
      <c r="E660" s="30">
        <f>SUM(E620:E659)</f>
        <v>0</v>
      </c>
      <c r="F660" s="30">
        <f>SUM(F620:F659)</f>
        <v>0</v>
      </c>
      <c r="G660" s="30">
        <f>SUM(G620:G659)</f>
        <v>3008235</v>
      </c>
      <c r="H660" s="30">
        <f>SUM(H620:H659)</f>
        <v>3008235</v>
      </c>
    </row>
    <row r="661" spans="1:8" ht="12">
      <c r="A661" s="61">
        <v>31</v>
      </c>
      <c r="B661" s="61" t="s">
        <v>215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">
      <c r="A662" s="61">
        <v>31</v>
      </c>
      <c r="B662" s="61" t="s">
        <v>216</v>
      </c>
      <c r="C662" s="62">
        <v>649</v>
      </c>
      <c r="D662" s="63">
        <v>4664230</v>
      </c>
      <c r="E662" s="63">
        <v>0</v>
      </c>
      <c r="F662" s="64">
        <v>0</v>
      </c>
      <c r="G662" s="64">
        <v>0</v>
      </c>
      <c r="H662" s="22">
        <f t="shared" si="21"/>
        <v>4664230</v>
      </c>
    </row>
    <row r="663" spans="1:8" ht="12">
      <c r="A663" s="61" t="s">
        <v>138</v>
      </c>
      <c r="B663" s="61" t="s">
        <v>217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">
      <c r="A664" s="61" t="s">
        <v>138</v>
      </c>
      <c r="B664" s="61" t="s">
        <v>218</v>
      </c>
      <c r="C664" s="62">
        <v>651</v>
      </c>
      <c r="D664" s="63">
        <v>2853485</v>
      </c>
      <c r="E664" s="63">
        <v>0</v>
      </c>
      <c r="F664" s="64">
        <v>0</v>
      </c>
      <c r="G664" s="64">
        <v>0</v>
      </c>
      <c r="H664" s="22">
        <f t="shared" si="21"/>
        <v>2853485</v>
      </c>
    </row>
    <row r="665" spans="1:8" ht="12">
      <c r="A665" s="61" t="s">
        <v>138</v>
      </c>
      <c r="B665" s="61" t="s">
        <v>219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">
      <c r="A666" s="61" t="s">
        <v>138</v>
      </c>
      <c r="B666" s="61" t="s">
        <v>220</v>
      </c>
      <c r="C666" s="62">
        <v>653</v>
      </c>
      <c r="D666" s="63">
        <v>306418</v>
      </c>
      <c r="E666" s="63">
        <v>0</v>
      </c>
      <c r="F666" s="64">
        <v>0</v>
      </c>
      <c r="G666" s="64">
        <v>0</v>
      </c>
      <c r="H666" s="22">
        <f t="shared" si="21"/>
        <v>306418</v>
      </c>
    </row>
    <row r="667" spans="1:8" ht="12">
      <c r="A667" s="61">
        <v>31214</v>
      </c>
      <c r="B667" s="61" t="s">
        <v>221</v>
      </c>
      <c r="C667" s="62">
        <v>654</v>
      </c>
      <c r="D667" s="63">
        <v>10472</v>
      </c>
      <c r="E667" s="63">
        <v>0</v>
      </c>
      <c r="F667" s="64">
        <v>0</v>
      </c>
      <c r="G667" s="64">
        <v>0</v>
      </c>
      <c r="H667" s="22">
        <f t="shared" si="21"/>
        <v>10472</v>
      </c>
    </row>
    <row r="668" spans="1:8" ht="12">
      <c r="A668" s="61">
        <v>31215</v>
      </c>
      <c r="B668" s="61" t="s">
        <v>139</v>
      </c>
      <c r="C668" s="62">
        <v>655</v>
      </c>
      <c r="D668" s="63">
        <v>14034</v>
      </c>
      <c r="E668" s="63">
        <v>0</v>
      </c>
      <c r="F668" s="64">
        <v>0</v>
      </c>
      <c r="G668" s="64">
        <v>0</v>
      </c>
      <c r="H668" s="22">
        <f t="shared" si="21"/>
        <v>14034</v>
      </c>
    </row>
    <row r="669" spans="1:8" ht="12">
      <c r="A669" s="61">
        <v>32</v>
      </c>
      <c r="B669" s="61" t="s">
        <v>222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">
      <c r="A670" s="61">
        <v>32</v>
      </c>
      <c r="B670" s="61" t="s">
        <v>223</v>
      </c>
      <c r="C670" s="62">
        <v>657</v>
      </c>
      <c r="D670" s="63">
        <v>0</v>
      </c>
      <c r="E670" s="63">
        <v>966078</v>
      </c>
      <c r="F670" s="64">
        <v>0</v>
      </c>
      <c r="G670" s="64">
        <v>68950</v>
      </c>
      <c r="H670" s="22">
        <f t="shared" si="21"/>
        <v>1035028</v>
      </c>
    </row>
    <row r="671" spans="1:8" ht="12">
      <c r="A671" s="61">
        <v>32121</v>
      </c>
      <c r="B671" s="61" t="s">
        <v>224</v>
      </c>
      <c r="C671" s="62">
        <v>658</v>
      </c>
      <c r="D671" s="63">
        <v>0</v>
      </c>
      <c r="E671" s="63">
        <v>137800</v>
      </c>
      <c r="F671" s="64">
        <v>0</v>
      </c>
      <c r="G671" s="64">
        <v>0</v>
      </c>
      <c r="H671" s="22">
        <f t="shared" si="21"/>
        <v>137800</v>
      </c>
    </row>
    <row r="672" spans="1:8" ht="12">
      <c r="A672" s="61" t="s">
        <v>140</v>
      </c>
      <c r="B672" s="61" t="s">
        <v>141</v>
      </c>
      <c r="C672" s="62">
        <v>659</v>
      </c>
      <c r="D672" s="63">
        <v>0</v>
      </c>
      <c r="E672" s="63">
        <v>8000</v>
      </c>
      <c r="F672" s="64">
        <v>0</v>
      </c>
      <c r="G672" s="64">
        <v>0</v>
      </c>
      <c r="H672" s="22">
        <f t="shared" si="21"/>
        <v>8000</v>
      </c>
    </row>
    <row r="673" spans="1:8" ht="12">
      <c r="A673" s="61" t="s">
        <v>142</v>
      </c>
      <c r="B673" s="61" t="s">
        <v>225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">
      <c r="A674" s="61" t="s">
        <v>143</v>
      </c>
      <c r="B674" s="61" t="s">
        <v>226</v>
      </c>
      <c r="C674" s="62">
        <v>661</v>
      </c>
      <c r="D674" s="63">
        <v>19486</v>
      </c>
      <c r="E674" s="63">
        <v>0</v>
      </c>
      <c r="F674" s="64">
        <v>0</v>
      </c>
      <c r="G674" s="64">
        <v>0</v>
      </c>
      <c r="H674" s="22">
        <f t="shared" si="21"/>
        <v>19486</v>
      </c>
    </row>
    <row r="675" spans="1:8" ht="12">
      <c r="A675" s="61" t="s">
        <v>144</v>
      </c>
      <c r="B675" s="61" t="s">
        <v>145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">
      <c r="A676" s="61">
        <v>32911</v>
      </c>
      <c r="B676" s="61" t="s">
        <v>146</v>
      </c>
      <c r="C676" s="62">
        <v>663</v>
      </c>
      <c r="D676" s="63">
        <v>0</v>
      </c>
      <c r="E676" s="63">
        <v>840</v>
      </c>
      <c r="F676" s="64">
        <v>0</v>
      </c>
      <c r="G676" s="64">
        <v>0</v>
      </c>
      <c r="H676" s="22">
        <f t="shared" si="21"/>
        <v>840</v>
      </c>
    </row>
    <row r="677" spans="1:8" ht="12">
      <c r="A677" s="61" t="s">
        <v>147</v>
      </c>
      <c r="B677" s="61" t="s">
        <v>148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">
      <c r="A678" s="61">
        <v>34111</v>
      </c>
      <c r="B678" s="61" t="s">
        <v>227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">
      <c r="A679" s="61">
        <v>34112</v>
      </c>
      <c r="B679" s="61" t="s">
        <v>228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">
      <c r="A680" s="61">
        <v>34121</v>
      </c>
      <c r="B680" s="61" t="s">
        <v>229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">
      <c r="A681" s="61">
        <v>34122</v>
      </c>
      <c r="B681" s="61" t="s">
        <v>230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">
      <c r="A682" s="61">
        <v>34131</v>
      </c>
      <c r="B682" s="61" t="s">
        <v>231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">
      <c r="A683" s="61">
        <v>34132</v>
      </c>
      <c r="B683" s="61" t="s">
        <v>232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">
      <c r="A684" s="61">
        <v>34191</v>
      </c>
      <c r="B684" s="61" t="s">
        <v>233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">
      <c r="A685" s="61">
        <v>34192</v>
      </c>
      <c r="B685" s="61" t="s">
        <v>234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">
      <c r="A686" s="61">
        <v>34213</v>
      </c>
      <c r="B686" s="61" t="s">
        <v>236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">
      <c r="A687" s="61">
        <v>34214</v>
      </c>
      <c r="B687" s="61" t="s">
        <v>149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">
      <c r="A688" s="61">
        <v>34215</v>
      </c>
      <c r="B688" s="61" t="s">
        <v>150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">
      <c r="A689" s="61">
        <v>34216</v>
      </c>
      <c r="B689" s="61" t="s">
        <v>151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">
      <c r="A690" s="61">
        <v>34222</v>
      </c>
      <c r="B690" s="61" t="s">
        <v>152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">
      <c r="A691" s="61">
        <v>34223</v>
      </c>
      <c r="B691" s="61" t="s">
        <v>153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">
      <c r="A692" s="61">
        <v>34224</v>
      </c>
      <c r="B692" s="61" t="s">
        <v>154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">
      <c r="A693" s="61">
        <v>34233</v>
      </c>
      <c r="B693" s="61" t="s">
        <v>155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156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157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">
      <c r="A696" s="61">
        <v>34236</v>
      </c>
      <c r="B696" s="61" t="s">
        <v>158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">
      <c r="A697" s="61">
        <v>34237</v>
      </c>
      <c r="B697" s="61" t="s">
        <v>159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">
      <c r="A698" s="61">
        <v>34238</v>
      </c>
      <c r="B698" s="61" t="s">
        <v>160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">
      <c r="A699" s="61">
        <v>34273</v>
      </c>
      <c r="B699" s="61" t="s">
        <v>161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">
      <c r="A700" s="61">
        <v>34274</v>
      </c>
      <c r="B700" s="61" t="s">
        <v>162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">
      <c r="A701" s="61">
        <v>34275</v>
      </c>
      <c r="B701" s="61" t="s">
        <v>163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">
      <c r="A702" s="61">
        <v>34281</v>
      </c>
      <c r="B702" s="61" t="s">
        <v>164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">
      <c r="A703" s="61">
        <v>34282</v>
      </c>
      <c r="B703" s="61" t="s">
        <v>165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">
      <c r="A704" s="61">
        <v>34283</v>
      </c>
      <c r="B704" s="61" t="s">
        <v>166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">
      <c r="A705" s="61">
        <v>34284</v>
      </c>
      <c r="B705" s="61" t="s">
        <v>167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">
      <c r="A706" s="61">
        <v>34285</v>
      </c>
      <c r="B706" s="61" t="s">
        <v>168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169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170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">
      <c r="A709" s="61">
        <v>34341</v>
      </c>
      <c r="B709" s="61" t="s">
        <v>171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">
      <c r="A710" s="61">
        <v>35231</v>
      </c>
      <c r="B710" s="61" t="s">
        <v>237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">
      <c r="A711" s="61">
        <v>35232</v>
      </c>
      <c r="B711" s="61" t="s">
        <v>238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">
      <c r="A712" s="61">
        <v>36313</v>
      </c>
      <c r="B712" s="61" t="s">
        <v>172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">
      <c r="A713" s="61">
        <v>36314</v>
      </c>
      <c r="B713" s="61" t="s">
        <v>173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">
      <c r="A714" s="61">
        <v>36315</v>
      </c>
      <c r="B714" s="61" t="s">
        <v>174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">
      <c r="A715" s="61">
        <v>36316</v>
      </c>
      <c r="B715" s="61" t="s">
        <v>175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">
      <c r="A716" s="61">
        <v>36317</v>
      </c>
      <c r="B716" s="61" t="s">
        <v>176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">
      <c r="A717" s="61">
        <v>36318</v>
      </c>
      <c r="B717" s="61" t="s">
        <v>177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178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">
      <c r="A719" s="61">
        <v>36323</v>
      </c>
      <c r="B719" s="61" t="s">
        <v>179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">
      <c r="A720" s="61">
        <v>36324</v>
      </c>
      <c r="B720" s="61" t="s">
        <v>180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">
      <c r="A721" s="61">
        <v>36325</v>
      </c>
      <c r="B721" s="61" t="s">
        <v>181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">
      <c r="A722" s="61">
        <v>36326</v>
      </c>
      <c r="B722" s="61" t="s">
        <v>182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">
      <c r="A723" s="61">
        <v>36327</v>
      </c>
      <c r="B723" s="61" t="s">
        <v>183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">
      <c r="A724" s="61">
        <v>36328</v>
      </c>
      <c r="B724" s="61" t="s">
        <v>184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185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186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187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188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189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">
      <c r="A730" s="61">
        <v>37215</v>
      </c>
      <c r="B730" s="61" t="s">
        <v>239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190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">
      <c r="A732" s="61">
        <v>37221</v>
      </c>
      <c r="B732" s="61" t="s">
        <v>240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">
      <c r="A733" s="61">
        <v>38117</v>
      </c>
      <c r="B733" s="61" t="s">
        <v>191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">
      <c r="A734" s="61">
        <v>38612</v>
      </c>
      <c r="B734" s="61" t="s">
        <v>241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">
      <c r="A735" s="61">
        <v>38613</v>
      </c>
      <c r="B735" s="61" t="s">
        <v>192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">
      <c r="A736" s="61">
        <v>38614</v>
      </c>
      <c r="B736" s="61" t="s">
        <v>482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">
      <c r="A737" s="61">
        <v>38615</v>
      </c>
      <c r="B737" s="61" t="s">
        <v>483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">
      <c r="A738" s="61">
        <v>38622</v>
      </c>
      <c r="B738" s="61" t="s">
        <v>242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">
      <c r="A739" s="61">
        <v>38623</v>
      </c>
      <c r="B739" s="61" t="s">
        <v>484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">
      <c r="A740" s="61">
        <v>38624</v>
      </c>
      <c r="B740" s="61" t="s">
        <v>485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">
      <c r="A741" s="61">
        <v>38625</v>
      </c>
      <c r="B741" s="61" t="s">
        <v>486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">
      <c r="A742" s="61">
        <v>38631</v>
      </c>
      <c r="B742" s="61" t="s">
        <v>243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">
      <c r="A743" s="61">
        <v>38632</v>
      </c>
      <c r="B743" s="61" t="s">
        <v>487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">
      <c r="A744" s="51">
        <v>41</v>
      </c>
      <c r="B744" s="52" t="s">
        <v>488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">
      <c r="A745" s="51">
        <v>41</v>
      </c>
      <c r="B745" s="52" t="s">
        <v>489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">
      <c r="A746" s="51">
        <v>42</v>
      </c>
      <c r="B746" s="52" t="s">
        <v>244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">
      <c r="A747" s="51">
        <v>42</v>
      </c>
      <c r="B747" s="52" t="s">
        <v>245</v>
      </c>
      <c r="C747" s="53">
        <v>734</v>
      </c>
      <c r="D747" s="54">
        <v>3302</v>
      </c>
      <c r="E747" s="54">
        <v>0</v>
      </c>
      <c r="F747" s="54">
        <v>0</v>
      </c>
      <c r="G747" s="54">
        <v>10948</v>
      </c>
      <c r="H747" s="54">
        <v>14250</v>
      </c>
    </row>
    <row r="748" spans="1:8" ht="12">
      <c r="A748" s="51">
        <v>45</v>
      </c>
      <c r="B748" s="52" t="s">
        <v>246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">
      <c r="A749" s="51">
        <v>45</v>
      </c>
      <c r="B749" s="52" t="s">
        <v>247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">
      <c r="A750" s="84"/>
      <c r="B750" s="85" t="s">
        <v>490</v>
      </c>
      <c r="C750" s="86">
        <v>737</v>
      </c>
      <c r="D750" s="30">
        <f>SUM(D661:D749)</f>
        <v>7871427</v>
      </c>
      <c r="E750" s="30">
        <f>SUM(E661:E749)</f>
        <v>1112718</v>
      </c>
      <c r="F750" s="30">
        <f>SUM(F661:F749)</f>
        <v>0</v>
      </c>
      <c r="G750" s="30">
        <f>SUM(G661:G749)</f>
        <v>79898</v>
      </c>
      <c r="H750" s="30">
        <f>SUM(H661:H749)</f>
        <v>9064043</v>
      </c>
    </row>
    <row r="751" spans="1:8" ht="18">
      <c r="A751" s="61">
        <v>81212</v>
      </c>
      <c r="B751" s="61" t="s">
        <v>491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">
      <c r="A752" s="61">
        <v>81322</v>
      </c>
      <c r="B752" s="61" t="s">
        <v>492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">
      <c r="A753" s="61">
        <v>81332</v>
      </c>
      <c r="B753" s="61" t="s">
        <v>493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">
      <c r="A754" s="61">
        <v>81342</v>
      </c>
      <c r="B754" s="61" t="s">
        <v>494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">
      <c r="A755" s="61">
        <v>81411</v>
      </c>
      <c r="B755" s="61" t="s">
        <v>495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">
      <c r="A756" s="61">
        <v>81412</v>
      </c>
      <c r="B756" s="61" t="s">
        <v>496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497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498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499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500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501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">
      <c r="A762" s="61">
        <v>81641</v>
      </c>
      <c r="B762" s="61" t="s">
        <v>502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">
      <c r="A763" s="61">
        <v>81642</v>
      </c>
      <c r="B763" s="61" t="s">
        <v>503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">
      <c r="A764" s="61">
        <v>81711</v>
      </c>
      <c r="B764" s="61" t="s">
        <v>504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">
      <c r="A765" s="61">
        <v>81712</v>
      </c>
      <c r="B765" s="61" t="s">
        <v>505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">
      <c r="A766" s="61">
        <v>81721</v>
      </c>
      <c r="B766" s="61" t="s">
        <v>506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">
      <c r="A767" s="61">
        <v>81722</v>
      </c>
      <c r="B767" s="61" t="s">
        <v>507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">
      <c r="A768" s="61">
        <v>81731</v>
      </c>
      <c r="B768" s="61" t="s">
        <v>508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">
      <c r="A769" s="61">
        <v>81732</v>
      </c>
      <c r="B769" s="61" t="s">
        <v>509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">
      <c r="A770" s="61">
        <v>81741</v>
      </c>
      <c r="B770" s="61" t="s">
        <v>510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">
      <c r="A771" s="61">
        <v>81742</v>
      </c>
      <c r="B771" s="61" t="s">
        <v>511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">
      <c r="A772" s="61">
        <v>81751</v>
      </c>
      <c r="B772" s="61" t="s">
        <v>512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">
      <c r="A773" s="61">
        <v>81752</v>
      </c>
      <c r="B773" s="61" t="s">
        <v>513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514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515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516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517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">
      <c r="A778" s="61">
        <v>82412</v>
      </c>
      <c r="B778" s="61" t="s">
        <v>518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">
      <c r="A779" s="61">
        <v>84132</v>
      </c>
      <c r="B779" s="61" t="s">
        <v>519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">
      <c r="A780" s="61">
        <v>84142</v>
      </c>
      <c r="B780" s="61" t="s">
        <v>520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">
      <c r="A781" s="61">
        <v>84152</v>
      </c>
      <c r="B781" s="61" t="s">
        <v>521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">
      <c r="A782" s="61">
        <v>84162</v>
      </c>
      <c r="B782" s="61" t="s">
        <v>522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">
      <c r="A783" s="61">
        <v>84221</v>
      </c>
      <c r="B783" s="61" t="s">
        <v>523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">
      <c r="A784" s="61">
        <v>84222</v>
      </c>
      <c r="B784" s="61" t="s">
        <v>524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">
      <c r="A785" s="61">
        <v>84232</v>
      </c>
      <c r="B785" s="61" t="s">
        <v>525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">
      <c r="A786" s="61">
        <v>84242</v>
      </c>
      <c r="B786" s="61" t="s">
        <v>526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">
      <c r="A787" s="61">
        <v>84312</v>
      </c>
      <c r="B787" s="61" t="s">
        <v>527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">
      <c r="A788" s="61">
        <v>84431</v>
      </c>
      <c r="B788" s="61" t="s">
        <v>528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">
      <c r="A789" s="61">
        <v>84432</v>
      </c>
      <c r="B789" s="61" t="s">
        <v>529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530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531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">
      <c r="A792" s="61">
        <v>84461</v>
      </c>
      <c r="B792" s="61" t="s">
        <v>532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">
      <c r="A793" s="61">
        <v>84462</v>
      </c>
      <c r="B793" s="61" t="s">
        <v>533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">
      <c r="A794" s="61">
        <v>84472</v>
      </c>
      <c r="B794" s="61" t="s">
        <v>534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">
      <c r="A795" s="61">
        <v>84482</v>
      </c>
      <c r="B795" s="61" t="s">
        <v>535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">
      <c r="A796" s="61">
        <v>84532</v>
      </c>
      <c r="B796" s="61" t="s">
        <v>536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">
      <c r="A797" s="61">
        <v>84542</v>
      </c>
      <c r="B797" s="61" t="s">
        <v>537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">
      <c r="A798" s="61">
        <v>84552</v>
      </c>
      <c r="B798" s="61" t="s">
        <v>538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">
      <c r="A799" s="61">
        <v>84711</v>
      </c>
      <c r="B799" s="61" t="s">
        <v>539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">
      <c r="A800" s="61">
        <v>84712</v>
      </c>
      <c r="B800" s="61" t="s">
        <v>540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">
      <c r="A801" s="61">
        <v>84721</v>
      </c>
      <c r="B801" s="61" t="s">
        <v>541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">
      <c r="A802" s="61">
        <v>84722</v>
      </c>
      <c r="B802" s="61" t="s">
        <v>542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">
      <c r="A803" s="61">
        <v>84731</v>
      </c>
      <c r="B803" s="61" t="s">
        <v>543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">
      <c r="A804" s="61">
        <v>84732</v>
      </c>
      <c r="B804" s="61" t="s">
        <v>544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">
      <c r="A805" s="61">
        <v>84741</v>
      </c>
      <c r="B805" s="61" t="s">
        <v>545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">
      <c r="A806" s="61">
        <v>84742</v>
      </c>
      <c r="B806" s="61" t="s">
        <v>546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">
      <c r="A807" s="61">
        <v>84751</v>
      </c>
      <c r="B807" s="61" t="s">
        <v>547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">
      <c r="A808" s="61">
        <v>84752</v>
      </c>
      <c r="B808" s="61" t="s">
        <v>548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">
      <c r="A809" s="61">
        <v>84761</v>
      </c>
      <c r="B809" s="61" t="s">
        <v>549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">
      <c r="A810" s="61">
        <v>84762</v>
      </c>
      <c r="B810" s="61" t="s">
        <v>550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">
      <c r="A811" s="61">
        <v>85412</v>
      </c>
      <c r="B811" s="61" t="s">
        <v>551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">
      <c r="A812" s="61"/>
      <c r="B812" s="61" t="s">
        <v>552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553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">
      <c r="A814" s="61">
        <v>51322</v>
      </c>
      <c r="B814" s="61" t="s">
        <v>554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">
      <c r="A815" s="61">
        <v>51332</v>
      </c>
      <c r="B815" s="61" t="s">
        <v>555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">
      <c r="A816" s="61">
        <v>51342</v>
      </c>
      <c r="B816" s="61" t="s">
        <v>556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">
      <c r="A817" s="61">
        <v>51411</v>
      </c>
      <c r="B817" s="61" t="s">
        <v>557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">
      <c r="A818" s="61">
        <v>51412</v>
      </c>
      <c r="B818" s="61" t="s">
        <v>558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">
      <c r="A819" s="61">
        <v>51532</v>
      </c>
      <c r="B819" s="61" t="s">
        <v>559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">
      <c r="A820" s="61">
        <v>51542</v>
      </c>
      <c r="B820" s="61" t="s">
        <v>560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561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">
      <c r="A822" s="61">
        <v>51631</v>
      </c>
      <c r="B822" s="61" t="s">
        <v>562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">
      <c r="A823" s="61">
        <v>51632</v>
      </c>
      <c r="B823" s="61" t="s">
        <v>563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">
      <c r="A824" s="61">
        <v>51641</v>
      </c>
      <c r="B824" s="61" t="s">
        <v>564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">
      <c r="A825" s="61">
        <v>51642</v>
      </c>
      <c r="B825" s="61" t="s">
        <v>565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">
      <c r="A826" s="61">
        <v>51711</v>
      </c>
      <c r="B826" s="61" t="s">
        <v>566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">
      <c r="A827" s="61">
        <v>51712</v>
      </c>
      <c r="B827" s="61" t="s">
        <v>567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">
      <c r="A828" s="61">
        <v>51721</v>
      </c>
      <c r="B828" s="61" t="s">
        <v>568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">
      <c r="A829" s="61">
        <v>51722</v>
      </c>
      <c r="B829" s="61" t="s">
        <v>569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">
      <c r="A830" s="61">
        <v>51731</v>
      </c>
      <c r="B830" s="61" t="s">
        <v>570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">
      <c r="A831" s="61">
        <v>51732</v>
      </c>
      <c r="B831" s="61" t="s">
        <v>571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">
      <c r="A832" s="61">
        <v>51741</v>
      </c>
      <c r="B832" s="61" t="s">
        <v>572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">
      <c r="A833" s="61">
        <v>51742</v>
      </c>
      <c r="B833" s="61" t="s">
        <v>573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">
      <c r="A834" s="61">
        <v>51751</v>
      </c>
      <c r="B834" s="61" t="s">
        <v>574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">
      <c r="A835" s="61">
        <v>51752</v>
      </c>
      <c r="B835" s="61" t="s">
        <v>575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">
      <c r="A836" s="61">
        <v>51761</v>
      </c>
      <c r="B836" s="61" t="s">
        <v>576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">
      <c r="A837" s="61">
        <v>51762</v>
      </c>
      <c r="B837" s="61" t="s">
        <v>577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578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579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">
      <c r="A840" s="61">
        <v>54132</v>
      </c>
      <c r="B840" s="61" t="s">
        <v>580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">
      <c r="A841" s="61">
        <v>54142</v>
      </c>
      <c r="B841" s="61" t="s">
        <v>581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">
      <c r="A842" s="61">
        <v>54152</v>
      </c>
      <c r="B842" s="61" t="s">
        <v>582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">
      <c r="A843" s="61">
        <v>54162</v>
      </c>
      <c r="B843" s="61" t="s">
        <v>583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584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585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586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587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588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589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590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591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592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">
      <c r="A853" s="61">
        <v>54461</v>
      </c>
      <c r="B853" s="61" t="s">
        <v>593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">
      <c r="A854" s="61">
        <v>54462</v>
      </c>
      <c r="B854" s="61" t="s">
        <v>594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595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596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597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">
      <c r="A858" s="61">
        <v>54542</v>
      </c>
      <c r="B858" s="61" t="s">
        <v>598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">
      <c r="A859" s="61">
        <v>54552</v>
      </c>
      <c r="B859" s="61" t="s">
        <v>599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">
      <c r="A860" s="61">
        <v>54711</v>
      </c>
      <c r="B860" s="61" t="s">
        <v>600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">
      <c r="A861" s="61">
        <v>54712</v>
      </c>
      <c r="B861" s="61" t="s">
        <v>601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">
      <c r="A862" s="61">
        <v>54721</v>
      </c>
      <c r="B862" s="61" t="s">
        <v>602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">
      <c r="A863" s="61">
        <v>54722</v>
      </c>
      <c r="B863" s="61" t="s">
        <v>603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">
      <c r="A864" s="61">
        <v>54731</v>
      </c>
      <c r="B864" s="61" t="s">
        <v>604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">
      <c r="A865" s="61">
        <v>54732</v>
      </c>
      <c r="B865" s="61" t="s">
        <v>605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">
      <c r="A866" s="61">
        <v>54741</v>
      </c>
      <c r="B866" s="61" t="s">
        <v>606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">
      <c r="A867" s="61">
        <v>54742</v>
      </c>
      <c r="B867" s="61" t="s">
        <v>607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">
      <c r="A868" s="61">
        <v>54751</v>
      </c>
      <c r="B868" s="61" t="s">
        <v>608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">
      <c r="A869" s="61">
        <v>54752</v>
      </c>
      <c r="B869" s="61" t="s">
        <v>609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610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611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612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613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">
      <c r="A874" s="61">
        <v>55312</v>
      </c>
      <c r="B874" s="61" t="s">
        <v>614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">
      <c r="A875" s="61"/>
      <c r="B875" s="61" t="s">
        <v>248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">
      <c r="A876" s="87"/>
      <c r="B876" s="88" t="s">
        <v>615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3.5">
      <c r="A877" s="99" t="s">
        <v>616</v>
      </c>
      <c r="B877" s="100"/>
      <c r="C877" s="100"/>
      <c r="D877" s="101"/>
      <c r="E877" s="90"/>
      <c r="F877" s="90"/>
    </row>
    <row r="878" spans="1:8" ht="40.5">
      <c r="A878" s="91" t="s">
        <v>359</v>
      </c>
      <c r="B878" s="92" t="s">
        <v>617</v>
      </c>
      <c r="C878" s="92" t="s">
        <v>360</v>
      </c>
      <c r="D878" s="91" t="s">
        <v>618</v>
      </c>
      <c r="E878" s="91" t="s">
        <v>618</v>
      </c>
      <c r="F878" s="91" t="s">
        <v>618</v>
      </c>
      <c r="G878" s="91" t="s">
        <v>618</v>
      </c>
      <c r="H878" s="91" t="s">
        <v>618</v>
      </c>
    </row>
    <row r="879" spans="1:8" ht="12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22.5">
      <c r="A880" s="96"/>
      <c r="B880" s="98" t="s">
        <v>619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">
      <c r="A881" s="61">
        <v>13411</v>
      </c>
      <c r="B881" s="61" t="s">
        <v>620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">
      <c r="A882" s="61">
        <v>13412</v>
      </c>
      <c r="B882" s="61" t="s">
        <v>621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">
      <c r="A883" s="61">
        <v>13631</v>
      </c>
      <c r="B883" s="61" t="s">
        <v>622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">
      <c r="A884" s="61">
        <v>13632</v>
      </c>
      <c r="B884" s="61" t="s">
        <v>623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">
      <c r="A885" s="61">
        <v>13641</v>
      </c>
      <c r="B885" s="61" t="s">
        <v>624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">
      <c r="A886" s="61">
        <v>13642</v>
      </c>
      <c r="B886" s="61" t="s">
        <v>625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">
      <c r="A887" s="61">
        <v>13711</v>
      </c>
      <c r="B887" s="61" t="s">
        <v>626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">
      <c r="A888" s="61">
        <v>13712</v>
      </c>
      <c r="B888" s="61" t="s">
        <v>627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">
      <c r="A889" s="61">
        <v>13721</v>
      </c>
      <c r="B889" s="61" t="s">
        <v>628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">
      <c r="A890" s="61">
        <v>13722</v>
      </c>
      <c r="B890" s="61" t="s">
        <v>629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">
      <c r="A891" s="61">
        <v>13731</v>
      </c>
      <c r="B891" s="61" t="s">
        <v>630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">
      <c r="A892" s="61">
        <v>13732</v>
      </c>
      <c r="B892" s="61" t="s">
        <v>631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">
      <c r="A893" s="61">
        <v>13741</v>
      </c>
      <c r="B893" s="61" t="s">
        <v>632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">
      <c r="A894" s="61">
        <v>13742</v>
      </c>
      <c r="B894" s="61" t="s">
        <v>633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">
      <c r="A895" s="61">
        <v>13751</v>
      </c>
      <c r="B895" s="61" t="s">
        <v>634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">
      <c r="A896" s="61">
        <v>13752</v>
      </c>
      <c r="B896" s="61" t="s">
        <v>635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">
      <c r="A897" s="61">
        <v>13761</v>
      </c>
      <c r="B897" s="61" t="s">
        <v>636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">
      <c r="A898" s="61">
        <v>13762</v>
      </c>
      <c r="B898" s="61" t="s">
        <v>637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638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639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640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">
      <c r="A902" s="61">
        <v>26711</v>
      </c>
      <c r="B902" s="61" t="s">
        <v>641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">
      <c r="A903" s="61">
        <v>26712</v>
      </c>
      <c r="B903" s="61" t="s">
        <v>642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">
      <c r="A904" s="61">
        <v>26721</v>
      </c>
      <c r="B904" s="61" t="s">
        <v>643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">
      <c r="A905" s="61">
        <v>26722</v>
      </c>
      <c r="B905" s="61" t="s">
        <v>644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">
      <c r="A906" s="61">
        <v>26731</v>
      </c>
      <c r="B906" s="61" t="s">
        <v>645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">
      <c r="A907" s="61">
        <v>26732</v>
      </c>
      <c r="B907" s="61" t="s">
        <v>646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">
      <c r="A908" s="61">
        <v>26741</v>
      </c>
      <c r="B908" s="61" t="s">
        <v>647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">
      <c r="A909" s="61">
        <v>26742</v>
      </c>
      <c r="B909" s="61" t="s">
        <v>648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">
      <c r="A910" s="61">
        <v>26751</v>
      </c>
      <c r="B910" s="61" t="s">
        <v>649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">
      <c r="A911" s="61">
        <v>26752</v>
      </c>
      <c r="B911" s="61" t="s">
        <v>650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651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652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653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654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C2:H2"/>
    <mergeCell ref="D7:H7"/>
    <mergeCell ref="A7:A8"/>
    <mergeCell ref="B7:B8"/>
    <mergeCell ref="C7:C8"/>
    <mergeCell ref="A877:D877"/>
    <mergeCell ref="A10:H10"/>
    <mergeCell ref="A261:H261"/>
    <mergeCell ref="A395:H395"/>
    <mergeCell ref="A619:F619"/>
    <mergeCell ref="A4:H4"/>
    <mergeCell ref="A5:H5"/>
    <mergeCell ref="G6:H6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2013-02-13T18:36:45Z</cp:lastPrinted>
  <dcterms:created xsi:type="dcterms:W3CDTF">2007-01-24T10:36:47Z</dcterms:created>
  <dcterms:modified xsi:type="dcterms:W3CDTF">2015-01-30T08:19:56Z</dcterms:modified>
  <cp:category/>
  <cp:version/>
  <cp:contentType/>
  <cp:contentStatus/>
</cp:coreProperties>
</file>